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на подпись Календ. уч. графики Марковская\Прикладная информатика 2017, 2018, 2019, 2020\"/>
    </mc:Choice>
  </mc:AlternateContent>
  <bookViews>
    <workbookView xWindow="-15" yWindow="-15" windowWidth="24870" windowHeight="7320" tabRatio="656"/>
  </bookViews>
  <sheets>
    <sheet name="титульный" sheetId="10" r:id="rId1"/>
    <sheet name="1 курс" sheetId="2" r:id="rId2"/>
    <sheet name="гр аттестаций 1 курс" sheetId="12" r:id="rId3"/>
    <sheet name="2 курс" sheetId="7" r:id="rId4"/>
    <sheet name="гр аттестаций 2 курс" sheetId="13" r:id="rId5"/>
    <sheet name="3 курс" sheetId="8" r:id="rId6"/>
    <sheet name="гр аттестаций 3 курс" sheetId="14" r:id="rId7"/>
    <sheet name="4 курс" sheetId="9" r:id="rId8"/>
    <sheet name="гр аттестаций 4 курс" sheetId="11" r:id="rId9"/>
  </sheets>
  <definedNames>
    <definedName name="_ftn1" localSheetId="8">'гр аттестаций 4 курс'!$B$41</definedName>
    <definedName name="_ftnref1" localSheetId="8">'гр аттестаций 4 курс'!$B$38</definedName>
    <definedName name="_xlnm.Print_Area" localSheetId="1">'1 курс'!$A$1:$BE$50</definedName>
    <definedName name="_xlnm.Print_Area" localSheetId="3">'2 курс'!$A$1:$BE$53</definedName>
    <definedName name="_xlnm.Print_Area" localSheetId="5">'3 курс'!$A$1:$BE$56</definedName>
    <definedName name="_xlnm.Print_Area" localSheetId="7">'4 курс'!$A$1:$BE$41</definedName>
    <definedName name="_xlnm.Print_Area" localSheetId="2">'гр аттестаций 1 курс'!$A$1:$BD$48</definedName>
    <definedName name="_xlnm.Print_Area" localSheetId="4">'гр аттестаций 2 курс'!$A$1:$BD$51</definedName>
    <definedName name="_xlnm.Print_Area" localSheetId="6">'гр аттестаций 3 курс'!$A$1:$BD$54</definedName>
    <definedName name="_xlnm.Print_Area" localSheetId="8">'гр аттестаций 4 курс'!$A$1:$BD$39</definedName>
  </definedNames>
  <calcPr calcId="162913"/>
</workbook>
</file>

<file path=xl/calcChain.xml><?xml version="1.0" encoding="utf-8"?>
<calcChain xmlns="http://schemas.openxmlformats.org/spreadsheetml/2006/main">
  <c r="AK40" i="9" l="1"/>
  <c r="AJ31" i="9"/>
  <c r="AK39" i="9"/>
  <c r="AK41" i="9"/>
  <c r="BE36" i="9"/>
  <c r="Y8" i="9"/>
  <c r="Z8" i="9"/>
  <c r="AA8" i="9"/>
  <c r="AB8" i="9"/>
  <c r="AC8" i="9"/>
  <c r="AD8" i="9"/>
  <c r="AE8" i="9"/>
  <c r="AF8" i="9"/>
  <c r="AG8" i="9"/>
  <c r="AH8" i="9"/>
  <c r="AN55" i="8"/>
  <c r="AO55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X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E24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X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E23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T56" i="8"/>
  <c r="AN31" i="8"/>
  <c r="AO48" i="8"/>
  <c r="AP48" i="8"/>
  <c r="AQ48" i="8"/>
  <c r="AR48" i="8"/>
  <c r="AS48" i="8"/>
  <c r="AT48" i="8"/>
  <c r="AU48" i="8"/>
  <c r="AN48" i="8"/>
  <c r="AO43" i="8"/>
  <c r="AP43" i="8"/>
  <c r="AQ43" i="8"/>
  <c r="AR43" i="8"/>
  <c r="AS43" i="8"/>
  <c r="AT43" i="8"/>
  <c r="AU43" i="8"/>
  <c r="AN43" i="8"/>
  <c r="AO37" i="8"/>
  <c r="AP37" i="8"/>
  <c r="AQ37" i="8"/>
  <c r="AR37" i="8"/>
  <c r="AS37" i="8"/>
  <c r="AT37" i="8"/>
  <c r="AU37" i="8"/>
  <c r="AN37" i="8"/>
  <c r="AO31" i="8"/>
  <c r="AO29" i="8"/>
  <c r="AP31" i="8"/>
  <c r="AP29" i="8"/>
  <c r="AP21" i="8"/>
  <c r="AQ31" i="8"/>
  <c r="AQ29" i="8"/>
  <c r="AR31" i="8"/>
  <c r="AR29" i="8"/>
  <c r="AR21" i="8"/>
  <c r="AS31" i="8"/>
  <c r="AS29" i="8"/>
  <c r="AT31" i="8"/>
  <c r="AT29" i="8"/>
  <c r="AT54" i="8"/>
  <c r="AU31" i="8"/>
  <c r="AU29" i="8"/>
  <c r="R48" i="8"/>
  <c r="R49" i="8"/>
  <c r="R43" i="8"/>
  <c r="R44" i="8"/>
  <c r="S43" i="8"/>
  <c r="S44" i="8"/>
  <c r="S48" i="8"/>
  <c r="S49" i="8"/>
  <c r="R31" i="8"/>
  <c r="R32" i="8"/>
  <c r="R37" i="8"/>
  <c r="R29" i="8"/>
  <c r="R38" i="8"/>
  <c r="R7" i="8"/>
  <c r="R8" i="8"/>
  <c r="R15" i="8"/>
  <c r="R16" i="8"/>
  <c r="BE36" i="8"/>
  <c r="BE38" i="7"/>
  <c r="AT43" i="7"/>
  <c r="AT44" i="7"/>
  <c r="AT47" i="7"/>
  <c r="AT48" i="7"/>
  <c r="AT31" i="7"/>
  <c r="AT29" i="7"/>
  <c r="AT51" i="7"/>
  <c r="AT32" i="7"/>
  <c r="AT23" i="7"/>
  <c r="AT24" i="7"/>
  <c r="AT13" i="7"/>
  <c r="AT14" i="7"/>
  <c r="AS7" i="7"/>
  <c r="AS8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X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E32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X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E31" i="7"/>
  <c r="BE39" i="7"/>
  <c r="BE40" i="7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X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E9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X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E8" i="2"/>
  <c r="AW8" i="2"/>
  <c r="AW48" i="2"/>
  <c r="AX8" i="2"/>
  <c r="AY8" i="2"/>
  <c r="AY48" i="2"/>
  <c r="AZ8" i="2"/>
  <c r="BA8" i="2"/>
  <c r="BA48" i="2"/>
  <c r="BA50" i="2"/>
  <c r="BB8" i="2"/>
  <c r="BC8" i="2"/>
  <c r="BC48" i="2"/>
  <c r="BD8" i="2"/>
  <c r="AV8" i="2"/>
  <c r="AV48" i="2"/>
  <c r="AV50" i="2"/>
  <c r="W8" i="2"/>
  <c r="V8" i="2"/>
  <c r="V48" i="2"/>
  <c r="V50" i="2"/>
  <c r="BE26" i="2"/>
  <c r="BE27" i="2"/>
  <c r="BE28" i="2"/>
  <c r="BE29" i="2"/>
  <c r="BE30" i="2"/>
  <c r="BE31" i="2"/>
  <c r="BE32" i="2"/>
  <c r="BE33" i="2"/>
  <c r="X8" i="9"/>
  <c r="F8" i="9"/>
  <c r="G8" i="9"/>
  <c r="H8" i="9"/>
  <c r="I8" i="9"/>
  <c r="J8" i="9"/>
  <c r="K8" i="9"/>
  <c r="L8" i="9"/>
  <c r="M8" i="9"/>
  <c r="N8" i="9"/>
  <c r="O8" i="9"/>
  <c r="P8" i="9"/>
  <c r="Q8" i="9"/>
  <c r="R8" i="9"/>
  <c r="E8" i="9"/>
  <c r="Y7" i="9"/>
  <c r="Z7" i="9"/>
  <c r="AA7" i="9"/>
  <c r="AB7" i="9"/>
  <c r="AC7" i="9"/>
  <c r="AD7" i="9"/>
  <c r="AE7" i="9"/>
  <c r="AF7" i="9"/>
  <c r="AG7" i="9"/>
  <c r="AH7" i="9"/>
  <c r="X7" i="9"/>
  <c r="F7" i="9"/>
  <c r="G7" i="9"/>
  <c r="H7" i="9"/>
  <c r="I7" i="9"/>
  <c r="J7" i="9"/>
  <c r="K7" i="9"/>
  <c r="L7" i="9"/>
  <c r="M7" i="9"/>
  <c r="N7" i="9"/>
  <c r="O7" i="9"/>
  <c r="P7" i="9"/>
  <c r="Q7" i="9"/>
  <c r="R7" i="9"/>
  <c r="E7" i="9"/>
  <c r="BE10" i="9"/>
  <c r="BE9" i="9"/>
  <c r="AX8" i="8"/>
  <c r="AX55" i="8"/>
  <c r="AY8" i="8"/>
  <c r="AZ8" i="8"/>
  <c r="AZ55" i="8"/>
  <c r="BA8" i="8"/>
  <c r="BA55" i="8"/>
  <c r="BB8" i="8"/>
  <c r="BB55" i="8"/>
  <c r="BC8" i="8"/>
  <c r="BC55" i="8"/>
  <c r="BD8" i="8"/>
  <c r="BD55" i="8"/>
  <c r="AW8" i="8"/>
  <c r="AW55" i="8"/>
  <c r="X8" i="8"/>
  <c r="F8" i="8"/>
  <c r="G8" i="8"/>
  <c r="H8" i="8"/>
  <c r="I8" i="8"/>
  <c r="J8" i="8"/>
  <c r="K8" i="8"/>
  <c r="L8" i="8"/>
  <c r="M8" i="8"/>
  <c r="N8" i="8"/>
  <c r="O8" i="8"/>
  <c r="P8" i="8"/>
  <c r="Q8" i="8"/>
  <c r="E8" i="8"/>
  <c r="AX7" i="8"/>
  <c r="AX54" i="8"/>
  <c r="AY7" i="8"/>
  <c r="AZ7" i="8"/>
  <c r="AZ54" i="8"/>
  <c r="BA7" i="8"/>
  <c r="BA54" i="8"/>
  <c r="BB7" i="8"/>
  <c r="BB54" i="8"/>
  <c r="BC7" i="8"/>
  <c r="BC54" i="8"/>
  <c r="BC56" i="8"/>
  <c r="BD7" i="8"/>
  <c r="AW7" i="8"/>
  <c r="AW54" i="8"/>
  <c r="AW56" i="8"/>
  <c r="W7" i="8"/>
  <c r="W54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V7" i="8"/>
  <c r="V54" i="8"/>
  <c r="F7" i="8"/>
  <c r="G7" i="8"/>
  <c r="H7" i="8"/>
  <c r="I7" i="8"/>
  <c r="J7" i="8"/>
  <c r="K7" i="8"/>
  <c r="L7" i="8"/>
  <c r="M7" i="8"/>
  <c r="N7" i="8"/>
  <c r="O7" i="8"/>
  <c r="P7" i="8"/>
  <c r="Q7" i="8"/>
  <c r="E7" i="8"/>
  <c r="Q43" i="8"/>
  <c r="Q44" i="8"/>
  <c r="Q48" i="8"/>
  <c r="Q49" i="8"/>
  <c r="Q37" i="8"/>
  <c r="Q38" i="8"/>
  <c r="Q31" i="8"/>
  <c r="Q32" i="8"/>
  <c r="Q30" i="8"/>
  <c r="Q15" i="8"/>
  <c r="Q16" i="8"/>
  <c r="BE25" i="8"/>
  <c r="BE26" i="8"/>
  <c r="E13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E14" i="7"/>
  <c r="BE37" i="7"/>
  <c r="BE40" i="2"/>
  <c r="BE41" i="2"/>
  <c r="BE12" i="2"/>
  <c r="BE13" i="2"/>
  <c r="Y16" i="9"/>
  <c r="Z16" i="9"/>
  <c r="AA16" i="9"/>
  <c r="AB16" i="9"/>
  <c r="AC16" i="9"/>
  <c r="AD16" i="9"/>
  <c r="AE16" i="9"/>
  <c r="AF16" i="9"/>
  <c r="AG16" i="9"/>
  <c r="AH16" i="9"/>
  <c r="X16" i="9"/>
  <c r="Y15" i="9"/>
  <c r="Z15" i="9"/>
  <c r="AA15" i="9"/>
  <c r="AB15" i="9"/>
  <c r="AC15" i="9"/>
  <c r="AD15" i="9"/>
  <c r="AE15" i="9"/>
  <c r="AF15" i="9"/>
  <c r="AG15" i="9"/>
  <c r="AH15" i="9"/>
  <c r="X15" i="9"/>
  <c r="E15" i="8"/>
  <c r="BD54" i="8"/>
  <c r="BE27" i="8"/>
  <c r="BE28" i="8"/>
  <c r="BE13" i="8"/>
  <c r="BE14" i="8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X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E48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X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E47" i="7"/>
  <c r="BE49" i="7"/>
  <c r="BE50" i="7"/>
  <c r="E7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X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BE16" i="7"/>
  <c r="BE15" i="7"/>
  <c r="BE11" i="7"/>
  <c r="BE12" i="7"/>
  <c r="AT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X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E8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T7" i="7"/>
  <c r="X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AW7" i="7"/>
  <c r="AX7" i="7"/>
  <c r="AY7" i="7"/>
  <c r="AZ7" i="7"/>
  <c r="BA7" i="7"/>
  <c r="BB7" i="7"/>
  <c r="BC7" i="7"/>
  <c r="BD7" i="7"/>
  <c r="AW8" i="7"/>
  <c r="AW52" i="7"/>
  <c r="AX8" i="7"/>
  <c r="AX52" i="7"/>
  <c r="AY8" i="7"/>
  <c r="AY52" i="7"/>
  <c r="AZ8" i="7"/>
  <c r="AZ52" i="7"/>
  <c r="BA8" i="7"/>
  <c r="BA52" i="7"/>
  <c r="BB8" i="7"/>
  <c r="BB52" i="7"/>
  <c r="BC8" i="7"/>
  <c r="BC52" i="7"/>
  <c r="BD8" i="7"/>
  <c r="AV8" i="7"/>
  <c r="AV52" i="7"/>
  <c r="AV7" i="7"/>
  <c r="AW49" i="2"/>
  <c r="AX49" i="2"/>
  <c r="AY49" i="2"/>
  <c r="AZ49" i="2"/>
  <c r="BA49" i="2"/>
  <c r="BB49" i="2"/>
  <c r="BC49" i="2"/>
  <c r="BD49" i="2"/>
  <c r="AV49" i="2"/>
  <c r="W49" i="2"/>
  <c r="V49" i="2"/>
  <c r="AZ48" i="2"/>
  <c r="AZ50" i="2"/>
  <c r="BB48" i="2"/>
  <c r="BB50" i="2"/>
  <c r="BC50" i="2"/>
  <c r="BD48" i="2"/>
  <c r="BD50" i="2"/>
  <c r="W48" i="2"/>
  <c r="W50" i="2"/>
  <c r="BE18" i="9"/>
  <c r="BE17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E16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E15" i="9"/>
  <c r="BE38" i="9"/>
  <c r="E25" i="9"/>
  <c r="E31" i="9"/>
  <c r="AM31" i="9"/>
  <c r="AN31" i="9"/>
  <c r="AO31" i="9"/>
  <c r="AL31" i="9"/>
  <c r="AI26" i="9"/>
  <c r="AI24" i="9"/>
  <c r="AI40" i="9"/>
  <c r="AJ26" i="9"/>
  <c r="AJ24" i="9"/>
  <c r="AJ40" i="9"/>
  <c r="AJ25" i="9"/>
  <c r="AJ23" i="9"/>
  <c r="AJ39" i="9"/>
  <c r="AJ41" i="9"/>
  <c r="AI25" i="9"/>
  <c r="T25" i="9"/>
  <c r="U25" i="9"/>
  <c r="S25" i="9"/>
  <c r="S23" i="9"/>
  <c r="S39" i="9"/>
  <c r="AI31" i="9"/>
  <c r="AI23" i="9"/>
  <c r="AI39" i="9"/>
  <c r="AI41" i="9"/>
  <c r="T31" i="9"/>
  <c r="U31" i="9"/>
  <c r="S31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S24" i="9"/>
  <c r="S40" i="9"/>
  <c r="T26" i="9"/>
  <c r="T24" i="9"/>
  <c r="T40" i="9"/>
  <c r="U26" i="9"/>
  <c r="U24" i="9"/>
  <c r="U40" i="9"/>
  <c r="V26" i="9"/>
  <c r="W26" i="9"/>
  <c r="X26" i="9"/>
  <c r="Y26" i="9"/>
  <c r="Z26" i="9"/>
  <c r="AA26" i="9"/>
  <c r="AB26" i="9"/>
  <c r="AC26" i="9"/>
  <c r="AD26" i="9"/>
  <c r="AE26" i="9"/>
  <c r="AF26" i="9"/>
  <c r="AF24" i="9"/>
  <c r="AF40" i="9"/>
  <c r="AG26" i="9"/>
  <c r="AH26" i="9"/>
  <c r="E26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AL16" i="9"/>
  <c r="AM16" i="9"/>
  <c r="AN16" i="9"/>
  <c r="AO16" i="9"/>
  <c r="AP16" i="9"/>
  <c r="AQ16" i="9"/>
  <c r="AR16" i="9"/>
  <c r="V16" i="9"/>
  <c r="W16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V15" i="9"/>
  <c r="W15" i="9"/>
  <c r="W39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AL8" i="9"/>
  <c r="AM8" i="9"/>
  <c r="V8" i="9"/>
  <c r="W8" i="9"/>
  <c r="AZ7" i="9"/>
  <c r="BA7" i="9"/>
  <c r="BB7" i="9"/>
  <c r="BC7" i="9"/>
  <c r="BD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V7" i="9"/>
  <c r="W7" i="9"/>
  <c r="AP55" i="8"/>
  <c r="AQ55" i="8"/>
  <c r="AR55" i="8"/>
  <c r="AS55" i="8"/>
  <c r="U55" i="8"/>
  <c r="V55" i="8"/>
  <c r="W55" i="8"/>
  <c r="U54" i="8"/>
  <c r="U56" i="8"/>
  <c r="AV54" i="8"/>
  <c r="AQ49" i="8"/>
  <c r="AR49" i="8"/>
  <c r="AS49" i="8"/>
  <c r="AT49" i="8"/>
  <c r="AU49" i="8"/>
  <c r="AP49" i="8"/>
  <c r="T49" i="8"/>
  <c r="T48" i="8"/>
  <c r="T43" i="8"/>
  <c r="P38" i="8"/>
  <c r="S37" i="8"/>
  <c r="T37" i="8"/>
  <c r="AP32" i="8"/>
  <c r="AQ32" i="8"/>
  <c r="AR32" i="8"/>
  <c r="AS32" i="8"/>
  <c r="AT32" i="8"/>
  <c r="AU32" i="8"/>
  <c r="S32" i="8"/>
  <c r="T32" i="8"/>
  <c r="T30" i="8"/>
  <c r="S31" i="8"/>
  <c r="T31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X44" i="8"/>
  <c r="T44" i="8"/>
  <c r="F44" i="8"/>
  <c r="G44" i="8"/>
  <c r="H44" i="8"/>
  <c r="I44" i="8"/>
  <c r="J44" i="8"/>
  <c r="K44" i="8"/>
  <c r="L44" i="8"/>
  <c r="M44" i="8"/>
  <c r="N44" i="8"/>
  <c r="O44" i="8"/>
  <c r="P44" i="8"/>
  <c r="E44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X43" i="8"/>
  <c r="F43" i="8"/>
  <c r="G43" i="8"/>
  <c r="H43" i="8"/>
  <c r="I43" i="8"/>
  <c r="J43" i="8"/>
  <c r="K43" i="8"/>
  <c r="L43" i="8"/>
  <c r="M43" i="8"/>
  <c r="N43" i="8"/>
  <c r="O43" i="8"/>
  <c r="P43" i="8"/>
  <c r="E43" i="8"/>
  <c r="BE45" i="8"/>
  <c r="BE46" i="8"/>
  <c r="BE47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X49" i="8"/>
  <c r="P49" i="8"/>
  <c r="F49" i="8"/>
  <c r="G49" i="8"/>
  <c r="H49" i="8"/>
  <c r="I49" i="8"/>
  <c r="J49" i="8"/>
  <c r="K49" i="8"/>
  <c r="L49" i="8"/>
  <c r="M49" i="8"/>
  <c r="N49" i="8"/>
  <c r="O49" i="8"/>
  <c r="E49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L30" i="8"/>
  <c r="AM38" i="8"/>
  <c r="AM30" i="8"/>
  <c r="X38" i="8"/>
  <c r="Y37" i="8"/>
  <c r="Z37" i="8"/>
  <c r="AA37" i="8"/>
  <c r="AB37" i="8"/>
  <c r="AC37" i="8"/>
  <c r="AD37" i="8"/>
  <c r="AE37" i="8"/>
  <c r="AE29" i="8"/>
  <c r="AF37" i="8"/>
  <c r="AG37" i="8"/>
  <c r="AH37" i="8"/>
  <c r="AI37" i="8"/>
  <c r="AJ37" i="8"/>
  <c r="AK37" i="8"/>
  <c r="AL37" i="8"/>
  <c r="AM37" i="8"/>
  <c r="X37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X48" i="8"/>
  <c r="F48" i="8"/>
  <c r="G48" i="8"/>
  <c r="H48" i="8"/>
  <c r="I48" i="8"/>
  <c r="J48" i="8"/>
  <c r="K48" i="8"/>
  <c r="L48" i="8"/>
  <c r="M48" i="8"/>
  <c r="N48" i="8"/>
  <c r="O48" i="8"/>
  <c r="P48" i="8"/>
  <c r="E48" i="8"/>
  <c r="E38" i="8"/>
  <c r="AX32" i="8"/>
  <c r="AX30" i="8"/>
  <c r="AY32" i="8"/>
  <c r="AY30" i="8"/>
  <c r="AZ32" i="8"/>
  <c r="AZ30" i="8"/>
  <c r="BA32" i="8"/>
  <c r="BA30" i="8"/>
  <c r="BB32" i="8"/>
  <c r="BB30" i="8"/>
  <c r="BC32" i="8"/>
  <c r="BC30" i="8"/>
  <c r="BD32" i="8"/>
  <c r="BD30" i="8"/>
  <c r="AW32" i="8"/>
  <c r="AW30" i="8"/>
  <c r="AX31" i="8"/>
  <c r="AX29" i="8"/>
  <c r="AY31" i="8"/>
  <c r="AY29" i="8"/>
  <c r="AZ31" i="8"/>
  <c r="AZ29" i="8"/>
  <c r="BA31" i="8"/>
  <c r="BA29" i="8"/>
  <c r="BB31" i="8"/>
  <c r="BB29" i="8"/>
  <c r="BC31" i="8"/>
  <c r="BC29" i="8"/>
  <c r="BD31" i="8"/>
  <c r="BD29" i="8"/>
  <c r="AW31" i="8"/>
  <c r="AW29" i="8"/>
  <c r="W32" i="8"/>
  <c r="X32" i="8"/>
  <c r="Y32" i="8"/>
  <c r="Y30" i="8"/>
  <c r="Z32" i="8"/>
  <c r="AA32" i="8"/>
  <c r="AA30" i="8"/>
  <c r="AB32" i="8"/>
  <c r="AC32" i="8"/>
  <c r="AD32" i="8"/>
  <c r="AD30" i="8"/>
  <c r="AE32" i="8"/>
  <c r="AF32" i="8"/>
  <c r="AF30" i="8"/>
  <c r="AG32" i="8"/>
  <c r="AH32" i="8"/>
  <c r="AI32" i="8"/>
  <c r="AI30" i="8"/>
  <c r="AJ32" i="8"/>
  <c r="AK32" i="8"/>
  <c r="AK30" i="8"/>
  <c r="AL32" i="8"/>
  <c r="AM32" i="8"/>
  <c r="AN32" i="8"/>
  <c r="AO32" i="8"/>
  <c r="V32" i="8"/>
  <c r="F32" i="8"/>
  <c r="G32" i="8"/>
  <c r="H32" i="8"/>
  <c r="I32" i="8"/>
  <c r="J32" i="8"/>
  <c r="K32" i="8"/>
  <c r="L32" i="8"/>
  <c r="M32" i="8"/>
  <c r="N32" i="8"/>
  <c r="O32" i="8"/>
  <c r="P32" i="8"/>
  <c r="E32" i="8"/>
  <c r="E31" i="8"/>
  <c r="BE33" i="8"/>
  <c r="BE34" i="8"/>
  <c r="BE35" i="8"/>
  <c r="W31" i="8"/>
  <c r="X31" i="8"/>
  <c r="Y31" i="8"/>
  <c r="Z31" i="8"/>
  <c r="AA31" i="8"/>
  <c r="AB31" i="8"/>
  <c r="AC31" i="8"/>
  <c r="AD31" i="8"/>
  <c r="AD29" i="8"/>
  <c r="AE31" i="8"/>
  <c r="AF31" i="8"/>
  <c r="AG31" i="8"/>
  <c r="AH31" i="8"/>
  <c r="AH29" i="8"/>
  <c r="AH21" i="8"/>
  <c r="AI31" i="8"/>
  <c r="AJ31" i="8"/>
  <c r="AJ29" i="8"/>
  <c r="AJ21" i="8"/>
  <c r="AK31" i="8"/>
  <c r="AL31" i="8"/>
  <c r="AM31" i="8"/>
  <c r="V31" i="8"/>
  <c r="F31" i="8"/>
  <c r="G31" i="8"/>
  <c r="H31" i="8"/>
  <c r="I31" i="8"/>
  <c r="I29" i="8"/>
  <c r="J31" i="8"/>
  <c r="K31" i="8"/>
  <c r="L31" i="8"/>
  <c r="M31" i="8"/>
  <c r="M29" i="8"/>
  <c r="M21" i="8"/>
  <c r="M54" i="8"/>
  <c r="N31" i="8"/>
  <c r="O31" i="8"/>
  <c r="P31" i="8"/>
  <c r="E16" i="8"/>
  <c r="Z15" i="8"/>
  <c r="AY55" i="8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X24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X23" i="7"/>
  <c r="X43" i="7"/>
  <c r="U52" i="7"/>
  <c r="U53" i="7"/>
  <c r="V52" i="7"/>
  <c r="W52" i="7"/>
  <c r="AU52" i="7"/>
  <c r="AU53" i="7"/>
  <c r="AR44" i="7"/>
  <c r="AS44" i="7"/>
  <c r="AR43" i="7"/>
  <c r="AS43" i="7"/>
  <c r="AS29" i="7"/>
  <c r="AS51" i="7"/>
  <c r="E44" i="7"/>
  <c r="E43" i="7"/>
  <c r="AR14" i="7"/>
  <c r="AS14" i="7"/>
  <c r="AS52" i="7"/>
  <c r="BE27" i="7"/>
  <c r="BE28" i="7"/>
  <c r="BE17" i="7"/>
  <c r="BE18" i="7"/>
  <c r="BE9" i="7"/>
  <c r="BE10" i="7"/>
  <c r="BD52" i="7"/>
  <c r="Y45" i="2"/>
  <c r="Y43" i="2"/>
  <c r="Y49" i="2"/>
  <c r="Z45" i="2"/>
  <c r="Z43" i="2"/>
  <c r="AA45" i="2"/>
  <c r="AA43" i="2"/>
  <c r="AA49" i="2"/>
  <c r="AB45" i="2"/>
  <c r="AB43" i="2"/>
  <c r="AC45" i="2"/>
  <c r="AC43" i="2"/>
  <c r="AC49" i="2"/>
  <c r="AD45" i="2"/>
  <c r="AD43" i="2"/>
  <c r="AE45" i="2"/>
  <c r="AE43" i="2"/>
  <c r="AE49" i="2"/>
  <c r="AF45" i="2"/>
  <c r="AF43" i="2"/>
  <c r="AG45" i="2"/>
  <c r="AG43" i="2"/>
  <c r="AG49" i="2"/>
  <c r="AH45" i="2"/>
  <c r="AH43" i="2"/>
  <c r="AI45" i="2"/>
  <c r="AI43" i="2"/>
  <c r="AI49" i="2"/>
  <c r="AJ45" i="2"/>
  <c r="AJ43" i="2"/>
  <c r="AK45" i="2"/>
  <c r="AK43" i="2"/>
  <c r="AK49" i="2"/>
  <c r="AL45" i="2"/>
  <c r="AL43" i="2"/>
  <c r="AM45" i="2"/>
  <c r="AM43" i="2"/>
  <c r="AM49" i="2"/>
  <c r="AN45" i="2"/>
  <c r="AN43" i="2"/>
  <c r="AO45" i="2"/>
  <c r="AO43" i="2"/>
  <c r="AO49" i="2"/>
  <c r="AP45" i="2"/>
  <c r="AP43" i="2"/>
  <c r="AQ45" i="2"/>
  <c r="AQ43" i="2"/>
  <c r="AQ49" i="2"/>
  <c r="AR45" i="2"/>
  <c r="AR43" i="2"/>
  <c r="AS45" i="2"/>
  <c r="AS43" i="2"/>
  <c r="AS49" i="2"/>
  <c r="AT45" i="2"/>
  <c r="AT43" i="2"/>
  <c r="X45" i="2"/>
  <c r="X43" i="2"/>
  <c r="F45" i="2"/>
  <c r="F43" i="2"/>
  <c r="G45" i="2"/>
  <c r="G43" i="2"/>
  <c r="G49" i="2"/>
  <c r="H45" i="2"/>
  <c r="H43" i="2"/>
  <c r="H49" i="2"/>
  <c r="I45" i="2"/>
  <c r="I43" i="2"/>
  <c r="J45" i="2"/>
  <c r="J43" i="2"/>
  <c r="K45" i="2"/>
  <c r="K43" i="2"/>
  <c r="K49" i="2"/>
  <c r="L45" i="2"/>
  <c r="L43" i="2"/>
  <c r="L49" i="2"/>
  <c r="M45" i="2"/>
  <c r="M43" i="2"/>
  <c r="M49" i="2"/>
  <c r="N45" i="2"/>
  <c r="N43" i="2"/>
  <c r="O45" i="2"/>
  <c r="O43" i="2"/>
  <c r="P45" i="2"/>
  <c r="P43" i="2"/>
  <c r="P49" i="2"/>
  <c r="Q45" i="2"/>
  <c r="Q43" i="2"/>
  <c r="Q49" i="2"/>
  <c r="R45" i="2"/>
  <c r="R43" i="2"/>
  <c r="R49" i="2"/>
  <c r="S45" i="2"/>
  <c r="S43" i="2"/>
  <c r="S49" i="2"/>
  <c r="T45" i="2"/>
  <c r="T43" i="2"/>
  <c r="E45" i="2"/>
  <c r="E43" i="2"/>
  <c r="E49" i="2"/>
  <c r="AT44" i="2"/>
  <c r="AT42" i="2"/>
  <c r="AT48" i="2"/>
  <c r="Y44" i="2"/>
  <c r="Y42" i="2"/>
  <c r="Z44" i="2"/>
  <c r="Z42" i="2"/>
  <c r="AA44" i="2"/>
  <c r="AA42" i="2"/>
  <c r="AA48" i="2"/>
  <c r="AB44" i="2"/>
  <c r="AB42" i="2"/>
  <c r="AB48" i="2"/>
  <c r="AC44" i="2"/>
  <c r="AC42" i="2"/>
  <c r="AD44" i="2"/>
  <c r="AD42" i="2"/>
  <c r="AD48" i="2"/>
  <c r="AE44" i="2"/>
  <c r="AE42" i="2"/>
  <c r="AE48" i="2"/>
  <c r="AF44" i="2"/>
  <c r="AF42" i="2"/>
  <c r="AG44" i="2"/>
  <c r="AG42" i="2"/>
  <c r="AG48" i="2"/>
  <c r="AH44" i="2"/>
  <c r="AH42" i="2"/>
  <c r="AH48" i="2"/>
  <c r="AI44" i="2"/>
  <c r="AI42" i="2"/>
  <c r="AJ44" i="2"/>
  <c r="AJ42" i="2"/>
  <c r="AJ48" i="2"/>
  <c r="AK44" i="2"/>
  <c r="AK42" i="2"/>
  <c r="AL44" i="2"/>
  <c r="AL42" i="2"/>
  <c r="AL48" i="2"/>
  <c r="AM44" i="2"/>
  <c r="AM42" i="2"/>
  <c r="AN44" i="2"/>
  <c r="AN42" i="2"/>
  <c r="AO44" i="2"/>
  <c r="AO42" i="2"/>
  <c r="AP44" i="2"/>
  <c r="AP42" i="2"/>
  <c r="AQ44" i="2"/>
  <c r="AQ42" i="2"/>
  <c r="AQ48" i="2"/>
  <c r="AQ50" i="2"/>
  <c r="AR44" i="2"/>
  <c r="AR42" i="2"/>
  <c r="AR48" i="2"/>
  <c r="AS44" i="2"/>
  <c r="AS42" i="2"/>
  <c r="X44" i="2"/>
  <c r="X42" i="2"/>
  <c r="F44" i="2"/>
  <c r="F42" i="2"/>
  <c r="F48" i="2"/>
  <c r="G44" i="2"/>
  <c r="G42" i="2"/>
  <c r="H44" i="2"/>
  <c r="H42" i="2"/>
  <c r="I44" i="2"/>
  <c r="I42" i="2"/>
  <c r="J44" i="2"/>
  <c r="J42" i="2"/>
  <c r="J48" i="2"/>
  <c r="K44" i="2"/>
  <c r="K42" i="2"/>
  <c r="K48" i="2"/>
  <c r="K50" i="2"/>
  <c r="L44" i="2"/>
  <c r="L42" i="2"/>
  <c r="L48" i="2"/>
  <c r="L50" i="2"/>
  <c r="M44" i="2"/>
  <c r="M42" i="2"/>
  <c r="N44" i="2"/>
  <c r="N42" i="2"/>
  <c r="N48" i="2"/>
  <c r="O44" i="2"/>
  <c r="O42" i="2"/>
  <c r="O48" i="2"/>
  <c r="P44" i="2"/>
  <c r="P42" i="2"/>
  <c r="P48" i="2"/>
  <c r="P50" i="2"/>
  <c r="Q44" i="2"/>
  <c r="Q42" i="2"/>
  <c r="R44" i="2"/>
  <c r="R42" i="2"/>
  <c r="R48" i="2"/>
  <c r="R50" i="2"/>
  <c r="S44" i="2"/>
  <c r="S42" i="2"/>
  <c r="S48" i="2"/>
  <c r="S50" i="2"/>
  <c r="T44" i="2"/>
  <c r="T42" i="2"/>
  <c r="T48" i="2"/>
  <c r="E44" i="2"/>
  <c r="E42" i="2"/>
  <c r="BE46" i="2"/>
  <c r="BE47" i="2"/>
  <c r="BE37" i="9"/>
  <c r="BE11" i="9"/>
  <c r="BE12" i="9"/>
  <c r="BE13" i="9"/>
  <c r="BE14" i="9"/>
  <c r="BE19" i="9"/>
  <c r="BE20" i="9"/>
  <c r="BE21" i="9"/>
  <c r="BE22" i="9"/>
  <c r="F31" i="9"/>
  <c r="G31" i="9"/>
  <c r="G23" i="9"/>
  <c r="G39" i="9"/>
  <c r="H31" i="9"/>
  <c r="I31" i="9"/>
  <c r="J31" i="9"/>
  <c r="J23" i="9"/>
  <c r="J39" i="9"/>
  <c r="K31" i="9"/>
  <c r="L31" i="9"/>
  <c r="L23" i="9"/>
  <c r="L39" i="9"/>
  <c r="M31" i="9"/>
  <c r="N31" i="9"/>
  <c r="N23" i="9"/>
  <c r="N39" i="9"/>
  <c r="O31" i="9"/>
  <c r="P31" i="9"/>
  <c r="P23" i="9"/>
  <c r="P39" i="9"/>
  <c r="P41" i="9"/>
  <c r="Q31" i="9"/>
  <c r="R31" i="9"/>
  <c r="R23" i="9"/>
  <c r="R39" i="9"/>
  <c r="Y31" i="9"/>
  <c r="Y23" i="9"/>
  <c r="Y39" i="9"/>
  <c r="Z31" i="9"/>
  <c r="AA31" i="9"/>
  <c r="AB31" i="9"/>
  <c r="AC31" i="9"/>
  <c r="AC23" i="9"/>
  <c r="AC39" i="9"/>
  <c r="AD31" i="9"/>
  <c r="AD23" i="9"/>
  <c r="AD39" i="9"/>
  <c r="AD41" i="9"/>
  <c r="AE31" i="9"/>
  <c r="AE23" i="9"/>
  <c r="AE39" i="9"/>
  <c r="AF31" i="9"/>
  <c r="AG31" i="9"/>
  <c r="AG23" i="9"/>
  <c r="AG39" i="9"/>
  <c r="AG41" i="9"/>
  <c r="AH31" i="9"/>
  <c r="AL25" i="9"/>
  <c r="AL23" i="9"/>
  <c r="AL39" i="9"/>
  <c r="AM25" i="9"/>
  <c r="AM23" i="9"/>
  <c r="AM39" i="9"/>
  <c r="AN25" i="9"/>
  <c r="AN23" i="9"/>
  <c r="AN39" i="9"/>
  <c r="AO25" i="9"/>
  <c r="AO23" i="9"/>
  <c r="AP25" i="9"/>
  <c r="AP31" i="9"/>
  <c r="AQ25" i="9"/>
  <c r="AQ31" i="9"/>
  <c r="AQ23" i="9"/>
  <c r="AQ39" i="9"/>
  <c r="AQ41" i="9"/>
  <c r="AR25" i="9"/>
  <c r="AR31" i="9"/>
  <c r="AR23" i="9"/>
  <c r="AR39" i="9"/>
  <c r="AS25" i="9"/>
  <c r="AS31" i="9"/>
  <c r="AS23" i="9"/>
  <c r="AS39" i="9"/>
  <c r="AT25" i="9"/>
  <c r="AT31" i="9"/>
  <c r="AT23" i="9"/>
  <c r="AT39" i="9"/>
  <c r="AU25" i="9"/>
  <c r="AU31" i="9"/>
  <c r="AU23" i="9"/>
  <c r="AU39" i="9"/>
  <c r="AV25" i="9"/>
  <c r="AV31" i="9"/>
  <c r="AV23" i="9"/>
  <c r="AV39" i="9"/>
  <c r="AW25" i="9"/>
  <c r="AW23" i="9"/>
  <c r="AW31" i="9"/>
  <c r="AX25" i="9"/>
  <c r="AX23" i="9"/>
  <c r="AX39" i="9"/>
  <c r="AX31" i="9"/>
  <c r="AY25" i="9"/>
  <c r="AY31" i="9"/>
  <c r="AY23" i="9"/>
  <c r="AY39" i="9"/>
  <c r="AZ25" i="9"/>
  <c r="AZ31" i="9"/>
  <c r="AZ23" i="9"/>
  <c r="AZ39" i="9"/>
  <c r="BA25" i="9"/>
  <c r="BA31" i="9"/>
  <c r="BB25" i="9"/>
  <c r="BB31" i="9"/>
  <c r="BB23" i="9"/>
  <c r="BB39" i="9"/>
  <c r="BC25" i="9"/>
  <c r="BC31" i="9"/>
  <c r="BC23" i="9"/>
  <c r="BC39" i="9"/>
  <c r="BD25" i="9"/>
  <c r="BD31" i="9"/>
  <c r="E32" i="9"/>
  <c r="E24" i="9"/>
  <c r="E40" i="9"/>
  <c r="F32" i="9"/>
  <c r="G32" i="9"/>
  <c r="H32" i="9"/>
  <c r="H24" i="9"/>
  <c r="H40" i="9"/>
  <c r="I32" i="9"/>
  <c r="I24" i="9"/>
  <c r="J32" i="9"/>
  <c r="K32" i="9"/>
  <c r="K24" i="9"/>
  <c r="L32" i="9"/>
  <c r="L24" i="9"/>
  <c r="L40" i="9"/>
  <c r="M32" i="9"/>
  <c r="M24" i="9"/>
  <c r="M40" i="9"/>
  <c r="N32" i="9"/>
  <c r="O32" i="9"/>
  <c r="O24" i="9"/>
  <c r="P32" i="9"/>
  <c r="Q32" i="9"/>
  <c r="Q24" i="9"/>
  <c r="R32" i="9"/>
  <c r="X32" i="9"/>
  <c r="Y32" i="9"/>
  <c r="Z32" i="9"/>
  <c r="AA32" i="9"/>
  <c r="AB32" i="9"/>
  <c r="AC32" i="9"/>
  <c r="AD32" i="9"/>
  <c r="AE32" i="9"/>
  <c r="AF32" i="9"/>
  <c r="AG32" i="9"/>
  <c r="AG24" i="9"/>
  <c r="AH32" i="9"/>
  <c r="AH24" i="9"/>
  <c r="AH40" i="9"/>
  <c r="AL26" i="9"/>
  <c r="AL24" i="9"/>
  <c r="AL40" i="9"/>
  <c r="AL32" i="9"/>
  <c r="AM26" i="9"/>
  <c r="AM24" i="9"/>
  <c r="AM40" i="9"/>
  <c r="AM32" i="9"/>
  <c r="AN26" i="9"/>
  <c r="AN24" i="9"/>
  <c r="AN40" i="9"/>
  <c r="AN32" i="9"/>
  <c r="AO26" i="9"/>
  <c r="AO32" i="9"/>
  <c r="AP26" i="9"/>
  <c r="AP24" i="9"/>
  <c r="AP40" i="9"/>
  <c r="AP32" i="9"/>
  <c r="AQ26" i="9"/>
  <c r="AQ24" i="9"/>
  <c r="AQ40" i="9"/>
  <c r="AQ32" i="9"/>
  <c r="AR26" i="9"/>
  <c r="AR24" i="9"/>
  <c r="AR40" i="9"/>
  <c r="AR32" i="9"/>
  <c r="AS26" i="9"/>
  <c r="AS24" i="9"/>
  <c r="AS40" i="9"/>
  <c r="AS41" i="9"/>
  <c r="AS32" i="9"/>
  <c r="AT26" i="9"/>
  <c r="AT24" i="9"/>
  <c r="AT32" i="9"/>
  <c r="AU26" i="9"/>
  <c r="AU32" i="9"/>
  <c r="AV26" i="9"/>
  <c r="AV24" i="9"/>
  <c r="AV40" i="9"/>
  <c r="AV41" i="9"/>
  <c r="AV32" i="9"/>
  <c r="AW26" i="9"/>
  <c r="AW24" i="9"/>
  <c r="AW40" i="9"/>
  <c r="AW41" i="9"/>
  <c r="AW32" i="9"/>
  <c r="AX26" i="9"/>
  <c r="AX24" i="9"/>
  <c r="AX40" i="9"/>
  <c r="AX32" i="9"/>
  <c r="AY26" i="9"/>
  <c r="AY24" i="9"/>
  <c r="AY32" i="9"/>
  <c r="AZ26" i="9"/>
  <c r="AZ24" i="9"/>
  <c r="AZ40" i="9"/>
  <c r="AZ41" i="9"/>
  <c r="AZ32" i="9"/>
  <c r="BA26" i="9"/>
  <c r="BA24" i="9"/>
  <c r="BA40" i="9"/>
  <c r="BA32" i="9"/>
  <c r="BB26" i="9"/>
  <c r="BB24" i="9"/>
  <c r="BB40" i="9"/>
  <c r="BB41" i="9"/>
  <c r="BB32" i="9"/>
  <c r="BC26" i="9"/>
  <c r="BC32" i="9"/>
  <c r="BC24" i="9"/>
  <c r="BC40" i="9"/>
  <c r="BD26" i="9"/>
  <c r="BD32" i="9"/>
  <c r="BD24" i="9"/>
  <c r="BD40" i="9"/>
  <c r="BE27" i="9"/>
  <c r="BE28" i="9"/>
  <c r="BE29" i="9"/>
  <c r="BE30" i="9"/>
  <c r="X31" i="9"/>
  <c r="X23" i="9"/>
  <c r="X39" i="9"/>
  <c r="BE33" i="9"/>
  <c r="BE34" i="9"/>
  <c r="BE35" i="9"/>
  <c r="BE9" i="8"/>
  <c r="BE10" i="8"/>
  <c r="BE11" i="8"/>
  <c r="BE12" i="8"/>
  <c r="F15" i="8"/>
  <c r="G15" i="8"/>
  <c r="H15" i="8"/>
  <c r="I15" i="8"/>
  <c r="J15" i="8"/>
  <c r="K15" i="8"/>
  <c r="L15" i="8"/>
  <c r="M15" i="8"/>
  <c r="N15" i="8"/>
  <c r="O15" i="8"/>
  <c r="P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F16" i="8"/>
  <c r="G16" i="8"/>
  <c r="H16" i="8"/>
  <c r="I16" i="8"/>
  <c r="J16" i="8"/>
  <c r="K16" i="8"/>
  <c r="L16" i="8"/>
  <c r="M16" i="8"/>
  <c r="N16" i="8"/>
  <c r="O16" i="8"/>
  <c r="P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BE17" i="8"/>
  <c r="BE18" i="8"/>
  <c r="BE19" i="8"/>
  <c r="BE20" i="8"/>
  <c r="E37" i="8"/>
  <c r="F38" i="8"/>
  <c r="G38" i="8"/>
  <c r="H38" i="8"/>
  <c r="I38" i="8"/>
  <c r="I30" i="8"/>
  <c r="I22" i="8"/>
  <c r="I55" i="8"/>
  <c r="J38" i="8"/>
  <c r="K38" i="8"/>
  <c r="L38" i="8"/>
  <c r="M38" i="8"/>
  <c r="M30" i="8"/>
  <c r="M22" i="8"/>
  <c r="M55" i="8"/>
  <c r="M56" i="8"/>
  <c r="N38" i="8"/>
  <c r="N30" i="8"/>
  <c r="O38" i="8"/>
  <c r="O30" i="8"/>
  <c r="O22" i="8"/>
  <c r="O55" i="8"/>
  <c r="V38" i="8"/>
  <c r="W38" i="8"/>
  <c r="F37" i="8"/>
  <c r="G37" i="8"/>
  <c r="H37" i="8"/>
  <c r="I37" i="8"/>
  <c r="J37" i="8"/>
  <c r="K37" i="8"/>
  <c r="L37" i="8"/>
  <c r="M37" i="8"/>
  <c r="N37" i="8"/>
  <c r="N29" i="8"/>
  <c r="N21" i="8"/>
  <c r="O37" i="8"/>
  <c r="O29" i="8"/>
  <c r="O21" i="8"/>
  <c r="O54" i="8"/>
  <c r="O56" i="8"/>
  <c r="P37" i="8"/>
  <c r="P29" i="8"/>
  <c r="V37" i="8"/>
  <c r="V29" i="8"/>
  <c r="W37" i="8"/>
  <c r="BE39" i="8"/>
  <c r="BE40" i="8"/>
  <c r="BE41" i="8"/>
  <c r="BE42" i="8"/>
  <c r="BE50" i="8"/>
  <c r="BE51" i="8"/>
  <c r="BE52" i="8"/>
  <c r="V13" i="7"/>
  <c r="V51" i="7"/>
  <c r="V53" i="7"/>
  <c r="W13" i="7"/>
  <c r="AV13" i="7"/>
  <c r="AW13" i="7"/>
  <c r="AW51" i="7"/>
  <c r="AX13" i="7"/>
  <c r="AX51" i="7"/>
  <c r="AY13" i="7"/>
  <c r="AY51" i="7"/>
  <c r="AY53" i="7"/>
  <c r="AZ13" i="7"/>
  <c r="AZ51" i="7"/>
  <c r="BA13" i="7"/>
  <c r="BA51" i="7"/>
  <c r="BA53" i="7"/>
  <c r="BB13" i="7"/>
  <c r="BB51" i="7"/>
  <c r="BC13" i="7"/>
  <c r="BC51" i="7"/>
  <c r="BC53" i="7"/>
  <c r="BD13" i="7"/>
  <c r="BD51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BE19" i="7"/>
  <c r="BE20" i="7"/>
  <c r="BE21" i="7"/>
  <c r="BE22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E24" i="7"/>
  <c r="F24" i="7"/>
  <c r="G24" i="7"/>
  <c r="H24" i="7"/>
  <c r="BE24" i="7"/>
  <c r="I24" i="7"/>
  <c r="J24" i="7"/>
  <c r="K24" i="7"/>
  <c r="L24" i="7"/>
  <c r="M24" i="7"/>
  <c r="N24" i="7"/>
  <c r="O24" i="7"/>
  <c r="P24" i="7"/>
  <c r="Q24" i="7"/>
  <c r="R24" i="7"/>
  <c r="S24" i="7"/>
  <c r="T24" i="7"/>
  <c r="BE25" i="7"/>
  <c r="BE26" i="7"/>
  <c r="BE33" i="7"/>
  <c r="BE34" i="7"/>
  <c r="BE35" i="7"/>
  <c r="BE36" i="7"/>
  <c r="BE41" i="7"/>
  <c r="BE42" i="7"/>
  <c r="F43" i="7"/>
  <c r="G43" i="7"/>
  <c r="H43" i="7"/>
  <c r="I43" i="7"/>
  <c r="J43" i="7"/>
  <c r="K43" i="7"/>
  <c r="K29" i="7"/>
  <c r="K51" i="7"/>
  <c r="L43" i="7"/>
  <c r="M43" i="7"/>
  <c r="N43" i="7"/>
  <c r="O43" i="7"/>
  <c r="P43" i="7"/>
  <c r="Q43" i="7"/>
  <c r="R43" i="7"/>
  <c r="S43" i="7"/>
  <c r="T43" i="7"/>
  <c r="Y43" i="7"/>
  <c r="Y29" i="7"/>
  <c r="Y51" i="7"/>
  <c r="Y53" i="7"/>
  <c r="Z43" i="7"/>
  <c r="Z29" i="7"/>
  <c r="AA43" i="7"/>
  <c r="AA29" i="7"/>
  <c r="AA51" i="7"/>
  <c r="AB43" i="7"/>
  <c r="AC43" i="7"/>
  <c r="AC29" i="7"/>
  <c r="AC51" i="7"/>
  <c r="AC53" i="7"/>
  <c r="AD43" i="7"/>
  <c r="AD29" i="7"/>
  <c r="AD51" i="7"/>
  <c r="AD53" i="7"/>
  <c r="AE43" i="7"/>
  <c r="AF43" i="7"/>
  <c r="AF29" i="7"/>
  <c r="AG43" i="7"/>
  <c r="AG29" i="7"/>
  <c r="AG51" i="7"/>
  <c r="AG53" i="7"/>
  <c r="AH43" i="7"/>
  <c r="AI43" i="7"/>
  <c r="AI29" i="7"/>
  <c r="AI51" i="7"/>
  <c r="AJ43" i="7"/>
  <c r="AJ29" i="7"/>
  <c r="AJ51" i="7"/>
  <c r="AK43" i="7"/>
  <c r="AK29" i="7"/>
  <c r="AK51" i="7"/>
  <c r="AL43" i="7"/>
  <c r="AL29" i="7"/>
  <c r="AL51" i="7"/>
  <c r="AM43" i="7"/>
  <c r="AM29" i="7"/>
  <c r="AM51" i="7"/>
  <c r="AN43" i="7"/>
  <c r="AN29" i="7"/>
  <c r="AN51" i="7"/>
  <c r="AO43" i="7"/>
  <c r="AO29" i="7"/>
  <c r="AP43" i="7"/>
  <c r="AP29" i="7"/>
  <c r="AQ43" i="7"/>
  <c r="AQ29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X44" i="7"/>
  <c r="Y44" i="7"/>
  <c r="Y30" i="7"/>
  <c r="Y52" i="7"/>
  <c r="Z44" i="7"/>
  <c r="AA44" i="7"/>
  <c r="AA30" i="7"/>
  <c r="AA52" i="7"/>
  <c r="AA53" i="7"/>
  <c r="AB44" i="7"/>
  <c r="AC44" i="7"/>
  <c r="AC30" i="7"/>
  <c r="AC52" i="7"/>
  <c r="AD44" i="7"/>
  <c r="AE44" i="7"/>
  <c r="AF44" i="7"/>
  <c r="AG44" i="7"/>
  <c r="AG30" i="7"/>
  <c r="AH44" i="7"/>
  <c r="AI44" i="7"/>
  <c r="AI30" i="7"/>
  <c r="AJ44" i="7"/>
  <c r="AK44" i="7"/>
  <c r="AK30" i="7"/>
  <c r="AL44" i="7"/>
  <c r="AM44" i="7"/>
  <c r="AM30" i="7"/>
  <c r="AN44" i="7"/>
  <c r="AO44" i="7"/>
  <c r="AO30" i="7"/>
  <c r="AP44" i="7"/>
  <c r="AQ44" i="7"/>
  <c r="BE45" i="7"/>
  <c r="BE46" i="7"/>
  <c r="BE10" i="2"/>
  <c r="BE11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34" i="2"/>
  <c r="BE35" i="2"/>
  <c r="BE36" i="2"/>
  <c r="BE37" i="2"/>
  <c r="BE38" i="2"/>
  <c r="BE39" i="2"/>
  <c r="U50" i="2"/>
  <c r="AU50" i="2"/>
  <c r="BA23" i="9"/>
  <c r="BA39" i="9"/>
  <c r="AH23" i="9"/>
  <c r="AH39" i="9"/>
  <c r="AH41" i="9"/>
  <c r="AR41" i="9"/>
  <c r="AW39" i="9"/>
  <c r="AO39" i="9"/>
  <c r="AD24" i="9"/>
  <c r="AD40" i="9"/>
  <c r="AP23" i="9"/>
  <c r="AP39" i="9"/>
  <c r="AP41" i="9"/>
  <c r="AA23" i="9"/>
  <c r="AA39" i="9"/>
  <c r="AV51" i="7"/>
  <c r="AV53" i="7"/>
  <c r="AG40" i="9"/>
  <c r="AW50" i="2"/>
  <c r="AB29" i="8"/>
  <c r="AB21" i="8"/>
  <c r="Q29" i="8"/>
  <c r="Q21" i="8"/>
  <c r="Q54" i="8"/>
  <c r="AP51" i="7"/>
  <c r="AB29" i="7"/>
  <c r="AB51" i="7"/>
  <c r="AE30" i="7"/>
  <c r="AE52" i="7"/>
  <c r="X29" i="7"/>
  <c r="AQ51" i="7"/>
  <c r="AO51" i="7"/>
  <c r="AE29" i="7"/>
  <c r="AE51" i="7"/>
  <c r="AE53" i="7"/>
  <c r="P24" i="9"/>
  <c r="P40" i="9"/>
  <c r="U23" i="9"/>
  <c r="U39" i="9"/>
  <c r="U41" i="9"/>
  <c r="AX48" i="2"/>
  <c r="AX50" i="2"/>
  <c r="BE7" i="7"/>
  <c r="X49" i="2"/>
  <c r="H23" i="9"/>
  <c r="H39" i="9"/>
  <c r="H41" i="9"/>
  <c r="AS30" i="7"/>
  <c r="AQ30" i="7"/>
  <c r="AQ52" i="7"/>
  <c r="O23" i="9"/>
  <c r="O39" i="9"/>
  <c r="E23" i="9"/>
  <c r="E39" i="9"/>
  <c r="AP48" i="2"/>
  <c r="Z48" i="2"/>
  <c r="AK48" i="2"/>
  <c r="AK50" i="2"/>
  <c r="AG50" i="2"/>
  <c r="AC48" i="2"/>
  <c r="AC50" i="2"/>
  <c r="AF49" i="2"/>
  <c r="AF48" i="2"/>
  <c r="Z24" i="9"/>
  <c r="Z40" i="9"/>
  <c r="H48" i="2"/>
  <c r="BE7" i="9"/>
  <c r="K23" i="9"/>
  <c r="I49" i="2"/>
  <c r="AN48" i="2"/>
  <c r="AY40" i="9"/>
  <c r="AT40" i="9"/>
  <c r="AO24" i="9"/>
  <c r="AO40" i="9"/>
  <c r="AM41" i="9"/>
  <c r="BC41" i="9"/>
  <c r="Q23" i="9"/>
  <c r="BD23" i="9"/>
  <c r="BD39" i="9"/>
  <c r="BD41" i="9"/>
  <c r="T23" i="9"/>
  <c r="T39" i="9"/>
  <c r="T41" i="9"/>
  <c r="AY41" i="9"/>
  <c r="AG30" i="8"/>
  <c r="W30" i="8"/>
  <c r="AJ30" i="8"/>
  <c r="AJ22" i="8"/>
  <c r="AJ55" i="8"/>
  <c r="W29" i="8"/>
  <c r="N54" i="8"/>
  <c r="G29" i="8"/>
  <c r="G21" i="8"/>
  <c r="G54" i="8"/>
  <c r="E29" i="8"/>
  <c r="E21" i="8"/>
  <c r="L30" i="8"/>
  <c r="AL29" i="8"/>
  <c r="AL21" i="8"/>
  <c r="AL54" i="8"/>
  <c r="AL56" i="8"/>
  <c r="AB30" i="8"/>
  <c r="T22" i="8"/>
  <c r="T55" i="8"/>
  <c r="BE24" i="8"/>
  <c r="X29" i="8"/>
  <c r="X21" i="8"/>
  <c r="X54" i="8"/>
  <c r="AL22" i="8"/>
  <c r="AL55" i="8"/>
  <c r="X30" i="8"/>
  <c r="X22" i="8"/>
  <c r="X55" i="8"/>
  <c r="Q22" i="8"/>
  <c r="Q55" i="8"/>
  <c r="AX56" i="8"/>
  <c r="BE15" i="8"/>
  <c r="H30" i="8"/>
  <c r="Z29" i="8"/>
  <c r="Z21" i="8"/>
  <c r="Z54" i="8"/>
  <c r="AH30" i="8"/>
  <c r="AH22" i="8"/>
  <c r="AH55" i="8"/>
  <c r="BE43" i="8"/>
  <c r="BD56" i="8"/>
  <c r="W56" i="8"/>
  <c r="I21" i="8"/>
  <c r="I54" i="8"/>
  <c r="I56" i="8"/>
  <c r="AD21" i="8"/>
  <c r="AD54" i="8"/>
  <c r="L22" i="8"/>
  <c r="L55" i="8"/>
  <c r="K30" i="8"/>
  <c r="K22" i="8"/>
  <c r="K55" i="8"/>
  <c r="G30" i="8"/>
  <c r="G22" i="8"/>
  <c r="G55" i="8"/>
  <c r="G56" i="8"/>
  <c r="V30" i="8"/>
  <c r="S29" i="8"/>
  <c r="S54" i="8"/>
  <c r="S21" i="8"/>
  <c r="V56" i="8"/>
  <c r="BB56" i="8"/>
  <c r="AZ56" i="8"/>
  <c r="O29" i="7"/>
  <c r="O51" i="7"/>
  <c r="O53" i="7"/>
  <c r="G29" i="7"/>
  <c r="G51" i="7"/>
  <c r="R29" i="7"/>
  <c r="R51" i="7"/>
  <c r="R53" i="7"/>
  <c r="P29" i="7"/>
  <c r="P51" i="7"/>
  <c r="N29" i="7"/>
  <c r="N51" i="7"/>
  <c r="L29" i="7"/>
  <c r="L51" i="7"/>
  <c r="L53" i="7"/>
  <c r="J29" i="7"/>
  <c r="J51" i="7"/>
  <c r="H29" i="7"/>
  <c r="H51" i="7"/>
  <c r="H53" i="7"/>
  <c r="F29" i="7"/>
  <c r="Q30" i="7"/>
  <c r="M30" i="7"/>
  <c r="M52" i="7"/>
  <c r="I30" i="7"/>
  <c r="I52" i="7"/>
  <c r="R30" i="7"/>
  <c r="P30" i="7"/>
  <c r="P52" i="7"/>
  <c r="N30" i="7"/>
  <c r="L30" i="7"/>
  <c r="L52" i="7"/>
  <c r="J30" i="7"/>
  <c r="J52" i="7"/>
  <c r="H30" i="7"/>
  <c r="H52" i="7"/>
  <c r="F30" i="7"/>
  <c r="T30" i="7"/>
  <c r="T52" i="7"/>
  <c r="S30" i="7"/>
  <c r="S52" i="7"/>
  <c r="T29" i="7"/>
  <c r="T51" i="7"/>
  <c r="T53" i="7"/>
  <c r="R52" i="7"/>
  <c r="BE47" i="7"/>
  <c r="Q52" i="7"/>
  <c r="AW53" i="7"/>
  <c r="BD53" i="7"/>
  <c r="BB53" i="7"/>
  <c r="AZ53" i="7"/>
  <c r="AX53" i="7"/>
  <c r="BE48" i="7"/>
  <c r="H50" i="2"/>
  <c r="O49" i="2"/>
  <c r="AF50" i="2"/>
  <c r="AE50" i="2"/>
  <c r="AA50" i="2"/>
  <c r="BE43" i="2"/>
  <c r="AT49" i="2"/>
  <c r="O41" i="9"/>
  <c r="AQ53" i="7"/>
  <c r="AO41" i="9"/>
  <c r="BA41" i="9"/>
  <c r="BE43" i="7"/>
  <c r="F51" i="7"/>
  <c r="BE23" i="7"/>
  <c r="BE14" i="7"/>
  <c r="BE32" i="9"/>
  <c r="G24" i="9"/>
  <c r="BE16" i="8"/>
  <c r="BE31" i="8"/>
  <c r="BE38" i="8"/>
  <c r="E30" i="8"/>
  <c r="BE48" i="8"/>
  <c r="AM29" i="8"/>
  <c r="AM21" i="8"/>
  <c r="AM54" i="8"/>
  <c r="AK29" i="8"/>
  <c r="AK21" i="8"/>
  <c r="AK54" i="8"/>
  <c r="AI29" i="8"/>
  <c r="AI21" i="8"/>
  <c r="AI54" i="8"/>
  <c r="AG29" i="8"/>
  <c r="AG21" i="8"/>
  <c r="AG54" i="8"/>
  <c r="AC29" i="8"/>
  <c r="AA29" i="8"/>
  <c r="AA21" i="8"/>
  <c r="AA54" i="8"/>
  <c r="Y29" i="8"/>
  <c r="Y21" i="8"/>
  <c r="Y54" i="8"/>
  <c r="AY54" i="8"/>
  <c r="AY56" i="8"/>
  <c r="BE7" i="8"/>
  <c r="AE21" i="8"/>
  <c r="AE54" i="8"/>
  <c r="AC21" i="8"/>
  <c r="AC54" i="8"/>
  <c r="N22" i="8"/>
  <c r="N55" i="8"/>
  <c r="N56" i="8"/>
  <c r="H22" i="8"/>
  <c r="H55" i="8"/>
  <c r="AM22" i="8"/>
  <c r="AM55" i="8"/>
  <c r="AK22" i="8"/>
  <c r="AK55" i="8"/>
  <c r="AI22" i="8"/>
  <c r="AI55" i="8"/>
  <c r="AG22" i="8"/>
  <c r="AG55" i="8"/>
  <c r="AA22" i="8"/>
  <c r="AA55" i="8"/>
  <c r="Y22" i="8"/>
  <c r="Y55" i="8"/>
  <c r="F52" i="7"/>
  <c r="E41" i="9"/>
  <c r="N52" i="7"/>
  <c r="N53" i="7"/>
  <c r="BE23" i="8"/>
  <c r="F29" i="8"/>
  <c r="BE31" i="9"/>
  <c r="Q39" i="9"/>
  <c r="I40" i="9"/>
  <c r="K39" i="9"/>
  <c r="BE44" i="2"/>
  <c r="BE45" i="2"/>
  <c r="X51" i="7"/>
  <c r="AB54" i="8"/>
  <c r="AO52" i="7"/>
  <c r="AO53" i="7"/>
  <c r="AM52" i="7"/>
  <c r="AM53" i="7"/>
  <c r="AK52" i="7"/>
  <c r="AK53" i="7"/>
  <c r="AI52" i="7"/>
  <c r="AI53" i="7"/>
  <c r="AG52" i="7"/>
  <c r="AF51" i="7"/>
  <c r="AF53" i="7"/>
  <c r="Z51" i="7"/>
  <c r="W51" i="7"/>
  <c r="W53" i="7"/>
  <c r="BE13" i="7"/>
  <c r="L29" i="8"/>
  <c r="L21" i="8"/>
  <c r="L54" i="8"/>
  <c r="L56" i="8"/>
  <c r="J29" i="8"/>
  <c r="J21" i="8"/>
  <c r="J54" i="8"/>
  <c r="H29" i="8"/>
  <c r="H21" i="8"/>
  <c r="H54" i="8"/>
  <c r="H56" i="8"/>
  <c r="BE37" i="8"/>
  <c r="Q40" i="9"/>
  <c r="O40" i="9"/>
  <c r="K40" i="9"/>
  <c r="BE42" i="2"/>
  <c r="AT50" i="2"/>
  <c r="J30" i="8"/>
  <c r="J22" i="8"/>
  <c r="J55" i="8"/>
  <c r="F30" i="8"/>
  <c r="F22" i="8"/>
  <c r="T29" i="8"/>
  <c r="V40" i="9"/>
  <c r="AB23" i="9"/>
  <c r="AB39" i="9"/>
  <c r="Z23" i="9"/>
  <c r="Z39" i="9"/>
  <c r="Z41" i="9"/>
  <c r="M23" i="9"/>
  <c r="M39" i="9"/>
  <c r="M41" i="9"/>
  <c r="I23" i="9"/>
  <c r="I39" i="9"/>
  <c r="I41" i="9"/>
  <c r="F23" i="9"/>
  <c r="F39" i="9"/>
  <c r="AB24" i="9"/>
  <c r="AB40" i="9"/>
  <c r="X24" i="9"/>
  <c r="X40" i="9"/>
  <c r="X41" i="9"/>
  <c r="R24" i="9"/>
  <c r="R40" i="9"/>
  <c r="R41" i="9"/>
  <c r="N24" i="9"/>
  <c r="N40" i="9"/>
  <c r="N41" i="9"/>
  <c r="J24" i="9"/>
  <c r="J40" i="9"/>
  <c r="J41" i="9"/>
  <c r="E48" i="2"/>
  <c r="BE8" i="2"/>
  <c r="Q48" i="2"/>
  <c r="Q50" i="2"/>
  <c r="M48" i="2"/>
  <c r="M50" i="2"/>
  <c r="I48" i="2"/>
  <c r="I50" i="2"/>
  <c r="G48" i="2"/>
  <c r="G50" i="2"/>
  <c r="X48" i="2"/>
  <c r="X50" i="2"/>
  <c r="AS48" i="2"/>
  <c r="AS50" i="2"/>
  <c r="AO48" i="2"/>
  <c r="AO50" i="2"/>
  <c r="AM48" i="2"/>
  <c r="AM50" i="2"/>
  <c r="T49" i="2"/>
  <c r="T50" i="2"/>
  <c r="F49" i="2"/>
  <c r="BE9" i="2"/>
  <c r="AR49" i="2"/>
  <c r="AR50" i="2"/>
  <c r="AP49" i="2"/>
  <c r="AP50" i="2"/>
  <c r="AN49" i="2"/>
  <c r="AN50" i="2"/>
  <c r="AL49" i="2"/>
  <c r="AL50" i="2"/>
  <c r="AJ49" i="2"/>
  <c r="AJ50" i="2"/>
  <c r="AH49" i="2"/>
  <c r="AH50" i="2"/>
  <c r="AD49" i="2"/>
  <c r="AD50" i="2"/>
  <c r="AB49" i="2"/>
  <c r="AB50" i="2"/>
  <c r="Z49" i="2"/>
  <c r="Z50" i="2"/>
  <c r="E29" i="7"/>
  <c r="BE31" i="7"/>
  <c r="S29" i="7"/>
  <c r="S51" i="7"/>
  <c r="S53" i="7"/>
  <c r="Q29" i="7"/>
  <c r="Q51" i="7"/>
  <c r="Q53" i="7"/>
  <c r="M29" i="7"/>
  <c r="M51" i="7"/>
  <c r="M53" i="7"/>
  <c r="I29" i="7"/>
  <c r="I51" i="7"/>
  <c r="I53" i="7"/>
  <c r="E30" i="7"/>
  <c r="BE32" i="7"/>
  <c r="O30" i="7"/>
  <c r="O52" i="7"/>
  <c r="K30" i="7"/>
  <c r="K52" i="7"/>
  <c r="K53" i="7"/>
  <c r="G30" i="7"/>
  <c r="G52" i="7"/>
  <c r="X30" i="7"/>
  <c r="X52" i="7"/>
  <c r="AR30" i="7"/>
  <c r="AR52" i="7"/>
  <c r="AP30" i="7"/>
  <c r="AP52" i="7"/>
  <c r="AP53" i="7"/>
  <c r="AN30" i="7"/>
  <c r="AN52" i="7"/>
  <c r="AN53" i="7"/>
  <c r="AL30" i="7"/>
  <c r="AL52" i="7"/>
  <c r="AL53" i="7"/>
  <c r="AJ30" i="7"/>
  <c r="AJ52" i="7"/>
  <c r="AJ53" i="7"/>
  <c r="AH30" i="7"/>
  <c r="AH52" i="7"/>
  <c r="AF30" i="7"/>
  <c r="AF52" i="7"/>
  <c r="AD30" i="7"/>
  <c r="AD52" i="7"/>
  <c r="AB30" i="7"/>
  <c r="AB52" i="7"/>
  <c r="AB53" i="7"/>
  <c r="Z30" i="7"/>
  <c r="Z52" i="7"/>
  <c r="Z53" i="7"/>
  <c r="BE8" i="7"/>
  <c r="AP54" i="8"/>
  <c r="AP56" i="8"/>
  <c r="AE30" i="8"/>
  <c r="AE22" i="8"/>
  <c r="AE55" i="8"/>
  <c r="BE49" i="8"/>
  <c r="AT30" i="7"/>
  <c r="AT52" i="7"/>
  <c r="AT53" i="7"/>
  <c r="R30" i="8"/>
  <c r="R22" i="8"/>
  <c r="R55" i="8"/>
  <c r="S30" i="8"/>
  <c r="S22" i="8"/>
  <c r="S55" i="8"/>
  <c r="AU21" i="8"/>
  <c r="AU54" i="8"/>
  <c r="AU56" i="8"/>
  <c r="AS21" i="8"/>
  <c r="AS54" i="8"/>
  <c r="AS56" i="8"/>
  <c r="AQ21" i="8"/>
  <c r="AQ54" i="8"/>
  <c r="AQ56" i="8"/>
  <c r="AO21" i="8"/>
  <c r="AO54" i="8"/>
  <c r="AO56" i="8"/>
  <c r="V39" i="9"/>
  <c r="V41" i="9"/>
  <c r="AF22" i="8"/>
  <c r="AF55" i="8"/>
  <c r="AD22" i="8"/>
  <c r="AD55" i="8"/>
  <c r="AD56" i="8"/>
  <c r="AB22" i="8"/>
  <c r="AB55" i="8"/>
  <c r="AB56" i="8"/>
  <c r="E51" i="7"/>
  <c r="E53" i="7"/>
  <c r="E50" i="2"/>
  <c r="T54" i="8"/>
  <c r="T56" i="8"/>
  <c r="T21" i="8"/>
  <c r="K41" i="9"/>
  <c r="Q41" i="9"/>
  <c r="F21" i="8"/>
  <c r="F54" i="8"/>
  <c r="F53" i="7"/>
  <c r="E52" i="7"/>
  <c r="X53" i="7"/>
  <c r="E22" i="8"/>
  <c r="G40" i="9"/>
  <c r="E55" i="8"/>
  <c r="BE8" i="8"/>
  <c r="G53" i="7"/>
  <c r="BE52" i="7"/>
  <c r="J56" i="8"/>
  <c r="AA56" i="8"/>
  <c r="AG56" i="8"/>
  <c r="AK56" i="8"/>
  <c r="J53" i="7"/>
  <c r="G41" i="9"/>
  <c r="F50" i="2"/>
  <c r="AB41" i="9"/>
  <c r="F55" i="8"/>
  <c r="AE56" i="8"/>
  <c r="AI56" i="8"/>
  <c r="AM56" i="8"/>
  <c r="P53" i="7"/>
  <c r="BE53" i="7"/>
  <c r="S56" i="8"/>
  <c r="E54" i="8"/>
  <c r="Q56" i="8"/>
  <c r="AN41" i="9"/>
  <c r="L41" i="9"/>
  <c r="AT41" i="9"/>
  <c r="AL41" i="9"/>
  <c r="O50" i="2"/>
  <c r="AH54" i="8"/>
  <c r="AH56" i="8"/>
  <c r="W40" i="9"/>
  <c r="W41" i="9"/>
  <c r="BE16" i="9"/>
  <c r="AE24" i="9"/>
  <c r="AE40" i="9"/>
  <c r="AE41" i="9"/>
  <c r="AC24" i="9"/>
  <c r="AC40" i="9"/>
  <c r="AC41" i="9"/>
  <c r="AA24" i="9"/>
  <c r="AA40" i="9"/>
  <c r="AA41" i="9"/>
  <c r="Y24" i="9"/>
  <c r="Y40" i="9"/>
  <c r="Y41" i="9"/>
  <c r="BE26" i="9"/>
  <c r="BE30" i="7"/>
  <c r="AU24" i="9"/>
  <c r="AU40" i="9"/>
  <c r="AX41" i="9"/>
  <c r="AU41" i="9"/>
  <c r="BE44" i="7"/>
  <c r="AJ54" i="8"/>
  <c r="AJ56" i="8"/>
  <c r="BE32" i="8"/>
  <c r="K29" i="8"/>
  <c r="AS53" i="7"/>
  <c r="P30" i="8"/>
  <c r="AF29" i="8"/>
  <c r="AF21" i="8"/>
  <c r="AF54" i="8"/>
  <c r="AF56" i="8"/>
  <c r="BE44" i="8"/>
  <c r="AF23" i="9"/>
  <c r="AF39" i="9"/>
  <c r="AF41" i="9"/>
  <c r="BE25" i="9"/>
  <c r="AC30" i="8"/>
  <c r="AC22" i="8"/>
  <c r="AC55" i="8"/>
  <c r="AC56" i="8"/>
  <c r="Z30" i="8"/>
  <c r="Z22" i="8"/>
  <c r="Z55" i="8"/>
  <c r="Z56" i="8"/>
  <c r="F24" i="9"/>
  <c r="S41" i="9"/>
  <c r="AI48" i="2"/>
  <c r="AI50" i="2"/>
  <c r="N49" i="2"/>
  <c r="N50" i="2"/>
  <c r="AR29" i="7"/>
  <c r="AR51" i="7"/>
  <c r="AR53" i="7"/>
  <c r="AR54" i="8"/>
  <c r="AR56" i="8"/>
  <c r="P21" i="8"/>
  <c r="P54" i="8"/>
  <c r="BE15" i="9"/>
  <c r="BA56" i="8"/>
  <c r="BE8" i="9"/>
  <c r="AY50" i="2"/>
  <c r="Y48" i="2"/>
  <c r="Y50" i="2"/>
  <c r="J49" i="2"/>
  <c r="AH29" i="7"/>
  <c r="AH51" i="7"/>
  <c r="AH53" i="7"/>
  <c r="AN29" i="8"/>
  <c r="AT21" i="8"/>
  <c r="R21" i="8"/>
  <c r="R54" i="8"/>
  <c r="R56" i="8"/>
  <c r="AN21" i="8"/>
  <c r="AN54" i="8"/>
  <c r="AN56" i="8"/>
  <c r="F40" i="9"/>
  <c r="BE24" i="9"/>
  <c r="BE29" i="7"/>
  <c r="J50" i="2"/>
  <c r="BE50" i="2"/>
  <c r="BE49" i="2"/>
  <c r="P22" i="8"/>
  <c r="BE30" i="8"/>
  <c r="K21" i="8"/>
  <c r="BE29" i="8"/>
  <c r="BE23" i="9"/>
  <c r="BE51" i="7"/>
  <c r="E56" i="8"/>
  <c r="BE48" i="2"/>
  <c r="BE39" i="9"/>
  <c r="F56" i="8"/>
  <c r="K54" i="8"/>
  <c r="BE21" i="8"/>
  <c r="BE40" i="9"/>
  <c r="F41" i="9"/>
  <c r="BE41" i="9"/>
  <c r="P55" i="8"/>
  <c r="BE22" i="8"/>
  <c r="P56" i="8"/>
  <c r="BE55" i="8"/>
  <c r="K56" i="8"/>
  <c r="BE56" i="8"/>
  <c r="BE54" i="8"/>
</calcChain>
</file>

<file path=xl/sharedStrings.xml><?xml version="1.0" encoding="utf-8"?>
<sst xmlns="http://schemas.openxmlformats.org/spreadsheetml/2006/main" count="1701" uniqueCount="179">
  <si>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</si>
  <si>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</si>
  <si>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</si>
  <si>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</si>
  <si>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</si>
  <si>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</si>
  <si>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</si>
  <si>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</si>
  <si>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</si>
  <si>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</si>
  <si>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</si>
  <si>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</si>
  <si>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</si>
  <si>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</si>
  <si>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</si>
  <si>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</si>
  <si>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</si>
  <si>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</si>
  <si>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</si>
  <si>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</si>
  <si>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</si>
  <si>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 xml:space="preserve">Химия </t>
  </si>
  <si>
    <t>Физическая культура</t>
  </si>
  <si>
    <t>Основы безопасности жизнедеятельности</t>
  </si>
  <si>
    <t>Математика</t>
  </si>
  <si>
    <t xml:space="preserve">Физика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</si>
  <si>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</si>
  <si>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</si>
  <si>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</si>
  <si>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</si>
  <si>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</si>
  <si>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</si>
  <si>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</si>
  <si>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</si>
  <si>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ОГСЭ.03</t>
  </si>
  <si>
    <t>ОГСЭ.04</t>
  </si>
  <si>
    <t>ЕН.00</t>
  </si>
  <si>
    <t xml:space="preserve">Математический и общий естественнонаучный цикл </t>
  </si>
  <si>
    <t>П.00</t>
  </si>
  <si>
    <t>ОП. 00</t>
  </si>
  <si>
    <t>ОП. 02</t>
  </si>
  <si>
    <t>Теория вероятностей и математическая статистика</t>
  </si>
  <si>
    <t>ОП. 04</t>
  </si>
  <si>
    <t>Документационное обеспечение управления</t>
  </si>
  <si>
    <t>ОП. 09</t>
  </si>
  <si>
    <t>Безопасность жизнедеятельности</t>
  </si>
  <si>
    <t>ПМ.00</t>
  </si>
  <si>
    <t>Профессиональные модули</t>
  </si>
  <si>
    <t>ПМ. 01</t>
  </si>
  <si>
    <t>Обработка отраслевой информации</t>
  </si>
  <si>
    <t>МДК.01.01</t>
  </si>
  <si>
    <t>ПМ. 02</t>
  </si>
  <si>
    <t>Разработка, внедрение и адаптация программного обеспечения отраслевой направленности</t>
  </si>
  <si>
    <t>МДК.02.01</t>
  </si>
  <si>
    <t xml:space="preserve">Общий гуманитарный и социально-экономический цикл </t>
  </si>
  <si>
    <t>ОГСЭ.01</t>
  </si>
  <si>
    <t>Основы философии</t>
  </si>
  <si>
    <t>Дискретная математика</t>
  </si>
  <si>
    <t>ОП. 05</t>
  </si>
  <si>
    <t>Правовое обеспечение профессиональной деятельности</t>
  </si>
  <si>
    <t>ОП. 06</t>
  </si>
  <si>
    <t>Основы теории информации</t>
  </si>
  <si>
    <t>ОП.08</t>
  </si>
  <si>
    <t>ПМ. 04</t>
  </si>
  <si>
    <t>Обеспечение проектной деятельности</t>
  </si>
  <si>
    <t>МДК.04.01</t>
  </si>
  <si>
    <r>
      <t>ОГСЭ.0</t>
    </r>
    <r>
      <rPr>
        <sz val="6"/>
        <color indexed="8"/>
        <rFont val="Times New Roman"/>
        <family val="1"/>
        <charset val="204"/>
      </rPr>
      <t>3</t>
    </r>
  </si>
  <si>
    <t>ОП. 07</t>
  </si>
  <si>
    <t>ПМ. 00</t>
  </si>
  <si>
    <t>ПМ. 03</t>
  </si>
  <si>
    <t xml:space="preserve">Сопровождение и продвижение программного обеспечения отраслевой направленности </t>
  </si>
  <si>
    <t>МДК.03.01</t>
  </si>
  <si>
    <t>IV курс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</si>
  <si>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</si>
  <si>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</si>
  <si>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</si>
  <si>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r>
      <t xml:space="preserve">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</si>
  <si>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Квалификация:    </t>
    </r>
    <r>
      <rPr>
        <u/>
        <sz val="14"/>
        <color indexed="8"/>
        <rFont val="Times New Roman"/>
        <family val="1"/>
        <charset val="204"/>
      </rPr>
      <t>техник - программист</t>
    </r>
  </si>
  <si>
    <r>
      <t xml:space="preserve">на базе  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</si>
  <si>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>Сопровождение и продвижение программного обеспечения отраслевой направленности</t>
  </si>
  <si>
    <t>ЕН.01</t>
  </si>
  <si>
    <t>ОГСЭ.05</t>
  </si>
  <si>
    <t>Культурология</t>
  </si>
  <si>
    <t>Общепрофессиональные  дисциплины</t>
  </si>
  <si>
    <t>Архитектура электронно-вычислительных машин и вычислительные системы</t>
  </si>
  <si>
    <t>код и наименование специальности</t>
  </si>
  <si>
    <t>Нормативный срок обучения – 3 года  10 мес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</si>
  <si>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</si>
  <si>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</si>
  <si>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</si>
  <si>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</si>
  <si>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</si>
  <si>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</si>
  <si>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</si>
  <si>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</si>
  <si>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</si>
  <si>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</si>
  <si>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</si>
  <si>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</si>
  <si>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</si>
  <si>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</si>
  <si>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[1] Строка имеется только в таблице завершающего курса обучения.</t>
  </si>
  <si>
    <t>Э</t>
  </si>
  <si>
    <t>ЭК</t>
  </si>
  <si>
    <t>х</t>
  </si>
  <si>
    <t>ПД</t>
  </si>
  <si>
    <t>ЗД</t>
  </si>
  <si>
    <t>Календарный график аттестаций</t>
  </si>
  <si>
    <t>с</t>
  </si>
  <si>
    <t>п</t>
  </si>
  <si>
    <t xml:space="preserve">ПМ.01 </t>
  </si>
  <si>
    <r>
      <t>Профессиональный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</si>
  <si>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Физика</t>
  </si>
  <si>
    <t xml:space="preserve">Общепрофессиональные дисциплины </t>
  </si>
  <si>
    <t>ЕН.02</t>
  </si>
  <si>
    <t>УП.01</t>
  </si>
  <si>
    <t>УП. 02</t>
  </si>
  <si>
    <t>ПП. 02</t>
  </si>
  <si>
    <t>УП. 04</t>
  </si>
  <si>
    <t>ПМ.03</t>
  </si>
  <si>
    <t>УП.03</t>
  </si>
  <si>
    <t>УП. 03</t>
  </si>
  <si>
    <t>Х</t>
  </si>
  <si>
    <t xml:space="preserve">Преддипломная практика </t>
  </si>
  <si>
    <t>Операционные системы и среды</t>
  </si>
  <si>
    <t>Директор ______________Т.Е.Виленская</t>
  </si>
  <si>
    <t>Общеобразовательный учебный цикл</t>
  </si>
  <si>
    <t>ОУД.00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</si>
  <si>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</si>
  <si>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</si>
  <si>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</si>
  <si>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</si>
  <si>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</si>
  <si>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</si>
  <si>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</si>
  <si>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ОУДп.12</t>
  </si>
  <si>
    <t>Обществознание (включая экономику и право)</t>
  </si>
  <si>
    <t>Информатика</t>
  </si>
  <si>
    <t>ОУДп.13</t>
  </si>
  <si>
    <t>ОГСЭ 02</t>
  </si>
  <si>
    <t xml:space="preserve">Разработка, внедрение и адаптация программного обеспечения отраслевой направленности </t>
  </si>
  <si>
    <t>ОУДб.08</t>
  </si>
  <si>
    <t>ОУДб.09</t>
  </si>
  <si>
    <t>ОУДб.10</t>
  </si>
  <si>
    <t>Биология</t>
  </si>
  <si>
    <t>География</t>
  </si>
  <si>
    <t>ОГСЭ.06</t>
  </si>
  <si>
    <t>ОП. 03</t>
  </si>
  <si>
    <t>Менеджмент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</si>
  <si>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</si>
  <si>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</si>
  <si>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Русский язык </t>
  </si>
  <si>
    <t>Литература</t>
  </si>
  <si>
    <t>ОУДп.14</t>
  </si>
  <si>
    <t>УД.16</t>
  </si>
  <si>
    <t>Основы пректно-исследовательской деятельности</t>
  </si>
  <si>
    <t>Обществознание (вкл. экономику и право)</t>
  </si>
  <si>
    <t>ОП. 01</t>
  </si>
  <si>
    <t>Экономика организации</t>
  </si>
  <si>
    <t xml:space="preserve">Профессиональный цикл </t>
  </si>
  <si>
    <t>ОП.02</t>
  </si>
  <si>
    <t>ОУДб.11</t>
  </si>
  <si>
    <t>ОУДб.12</t>
  </si>
  <si>
    <t>Астрономия</t>
  </si>
  <si>
    <t>ДЗ (к)</t>
  </si>
  <si>
    <t>ОУДп.15</t>
  </si>
  <si>
    <t>ПП.01</t>
  </si>
  <si>
    <t>Учебная практика</t>
  </si>
  <si>
    <t>Производственная практика</t>
  </si>
  <si>
    <t>ПП. 04</t>
  </si>
  <si>
    <t>ПП. 03</t>
  </si>
  <si>
    <t>ПП.03</t>
  </si>
  <si>
    <r>
      <rPr>
        <sz val="14"/>
        <color indexed="8"/>
        <rFont val="Times New Roman"/>
        <family val="1"/>
        <charset val="204"/>
      </rP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09.02.05  Прикладная информатика (по отраслям)</t>
    </r>
  </si>
  <si>
    <r>
      <rPr>
        <u/>
        <sz val="14"/>
        <color indexed="8"/>
        <rFont val="Times New Roman"/>
        <family val="1"/>
        <charset val="204"/>
      </rPr>
      <t>базовой</t>
    </r>
    <r>
      <rPr>
        <sz val="14"/>
        <color indexed="8"/>
        <rFont val="Times New Roman"/>
        <family val="1"/>
        <charset val="204"/>
      </rPr>
      <t xml:space="preserve"> подготовки</t>
    </r>
  </si>
  <si>
    <t xml:space="preserve">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</si>
  <si>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t>Основы финансовой грамотности</t>
  </si>
  <si>
    <t>«_____»____________ 2020 г.</t>
  </si>
  <si>
    <t>Родной язык (русский)</t>
  </si>
  <si>
    <t xml:space="preserve">«Ейский полипрофильный колледж»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</si>
</sst>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8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6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1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/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9" fillId="0" borderId="0" xfId="0" applyFont="1"/>
    <xf numFmtId="1" fontId="8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/>
    <xf numFmtId="1" fontId="22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4" fillId="0" borderId="0" xfId="1" applyAlignment="1" applyProtection="1">
      <alignment vertical="center"/>
    </xf>
    <xf numFmtId="1" fontId="24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76" fontId="8" fillId="4" borderId="1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176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76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/>
    </xf>
    <xf numFmtId="176" fontId="8" fillId="8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76" fontId="8" fillId="10" borderId="1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76" fontId="8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wrapText="1"/>
    </xf>
    <xf numFmtId="0" fontId="0" fillId="9" borderId="1" xfId="0" applyFill="1" applyBorder="1"/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" fontId="23" fillId="5" borderId="1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vertical="center"/>
    </xf>
    <xf numFmtId="176" fontId="25" fillId="9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6" fillId="8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76" fontId="6" fillId="9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9" borderId="4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vertical="center"/>
    </xf>
    <xf numFmtId="1" fontId="6" fillId="12" borderId="2" xfId="0" applyNumberFormat="1" applyFont="1" applyFill="1" applyBorder="1" applyAlignment="1">
      <alignment horizontal="center" vertical="center"/>
    </xf>
    <xf numFmtId="1" fontId="6" fillId="1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8" sqref="A8:N8"/>
    </sheetView>
  </sheetViews>
  <sheetFormatPr defaultRowHeight="12.75" x14ac:dyDescent="0.2"/>
  <sheetData>
    <row r="1" spans="1:14" ht="20.100000000000001" customHeight="1" x14ac:dyDescent="0.3">
      <c r="A1" s="171" t="s">
        <v>75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20.100000000000001" customHeight="1" x14ac:dyDescent="0.3">
      <c r="A2" s="172" t="s">
        <v>125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0.100000000000001" customHeight="1" x14ac:dyDescent="0.3">
      <c r="A3" s="172" t="s">
        <v>176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0.100000000000001" customHeight="1" x14ac:dyDescent="0.2"/>
    <row r="5" spans="1:14" ht="20.25" customHeight="1" x14ac:dyDescent="0.3">
      <c r="A5" s="173" t="s">
        <v>73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20.100000000000001" customHeight="1" x14ac:dyDescent="0.3">
      <c r="A6" s="171" t="s">
        <v>149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20.100000000000001" customHeight="1" x14ac:dyDescent="0.3">
      <c r="A7" s="171" t="s">
        <v>150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22.5" customHeight="1" x14ac:dyDescent="0.3">
      <c r="A8" s="173" t="s">
        <v>178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10.5" customHeight="1" x14ac:dyDescent="0.25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ht="58.5" customHeight="1" x14ac:dyDescent="0.2">
      <c r="A10" s="175" t="s">
        <v>174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20.100000000000001" customHeight="1" x14ac:dyDescent="0.3">
      <c r="A11" s="173" t="s">
        <v>172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5.75" customHeight="1" x14ac:dyDescent="0.25">
      <c r="A12" s="174" t="s">
        <v>85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20.100000000000001" customHeight="1" x14ac:dyDescent="0.3">
      <c r="A13" s="171" t="s">
        <v>173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ht="20.100000000000001" customHeight="1" x14ac:dyDescent="0.3">
      <c r="C14" s="15"/>
    </row>
    <row r="15" spans="1:14" ht="20.100000000000001" customHeight="1" x14ac:dyDescent="0.3">
      <c r="B15" s="16"/>
      <c r="C15" s="16"/>
      <c r="D15" s="16"/>
      <c r="E15" s="16"/>
      <c r="F15" s="16"/>
      <c r="G15" s="16"/>
      <c r="H15" s="16" t="s">
        <v>77</v>
      </c>
      <c r="I15" s="16"/>
      <c r="J15" s="16"/>
      <c r="K15" s="16"/>
      <c r="L15" s="16"/>
      <c r="M15" s="16"/>
      <c r="N15" s="16"/>
    </row>
    <row r="16" spans="1:14" ht="20.100000000000001" customHeight="1" x14ac:dyDescent="0.3">
      <c r="B16" s="16"/>
      <c r="C16" s="16"/>
      <c r="D16" s="16"/>
      <c r="E16" s="16"/>
      <c r="F16" s="16"/>
      <c r="G16" s="16"/>
      <c r="H16" s="16" t="s">
        <v>76</v>
      </c>
      <c r="I16" s="16"/>
      <c r="J16" s="16"/>
      <c r="K16" s="16"/>
      <c r="L16" s="16"/>
      <c r="M16" s="16"/>
      <c r="N16" s="16"/>
    </row>
    <row r="17" spans="2:14" ht="20.100000000000001" customHeight="1" x14ac:dyDescent="0.3">
      <c r="B17" s="16"/>
      <c r="C17" s="16"/>
      <c r="D17" s="16"/>
      <c r="E17" s="16"/>
      <c r="F17" s="16"/>
      <c r="G17" s="16"/>
      <c r="H17" s="16" t="s">
        <v>86</v>
      </c>
      <c r="I17" s="16"/>
      <c r="J17" s="16"/>
      <c r="K17" s="16"/>
      <c r="L17" s="16"/>
      <c r="M17" s="16"/>
      <c r="N17" s="16"/>
    </row>
    <row r="18" spans="2:14" ht="20.100000000000001" customHeight="1" x14ac:dyDescent="0.3">
      <c r="B18" s="16"/>
      <c r="C18" s="16"/>
      <c r="D18" s="16"/>
      <c r="E18" s="16"/>
      <c r="F18" s="16"/>
      <c r="G18" s="16"/>
      <c r="H18" s="16" t="s">
        <v>78</v>
      </c>
      <c r="I18" s="16"/>
      <c r="J18" s="16"/>
      <c r="K18" s="16"/>
      <c r="L18" s="16"/>
      <c r="M18" s="16"/>
      <c r="N18" s="16"/>
    </row>
    <row r="19" spans="2:14" ht="20.100000000000001" customHeight="1" x14ac:dyDescent="0.2"/>
    <row r="20" spans="2:14" ht="20.100000000000001" customHeight="1" x14ac:dyDescent="0.2"/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  <row r="29" spans="2:14" ht="20.100000000000001" customHeight="1" x14ac:dyDescent="0.2"/>
  </sheetData>
  <mergeCells count="12">
    <mergeCell ref="A8:N8"/>
    <mergeCell ref="A13:N13"/>
    <mergeCell ref="A9:N9"/>
    <mergeCell ref="A10:N10"/>
    <mergeCell ref="A11:N11"/>
    <mergeCell ref="A12:N12"/>
    <mergeCell ref="A6:N6"/>
    <mergeCell ref="A7:N7"/>
    <mergeCell ref="A1:N1"/>
    <mergeCell ref="A2:N2"/>
    <mergeCell ref="A3:N3"/>
    <mergeCell ref="A5:N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E50"/>
  <sheetViews>
    <sheetView topLeftCell="A10" zoomScale="110" zoomScaleNormal="110" workbookViewId="0">
      <selection activeCell="N31" sqref="N31"/>
    </sheetView>
  </sheetViews>
  <sheetFormatPr defaultRowHeight="12.75" x14ac:dyDescent="0.2"/>
  <cols>
    <col min="1" max="1" width="4.85546875" customWidth="1"/>
    <col min="2" max="2" width="6.28515625" customWidth="1"/>
    <col min="3" max="3" width="14.28515625" customWidth="1"/>
    <col min="4" max="4" width="6.140625" customWidth="1"/>
    <col min="5" max="5" width="3.5703125" customWidth="1"/>
    <col min="6" max="9" width="3.42578125" customWidth="1"/>
    <col min="10" max="10" width="3.5703125" customWidth="1"/>
    <col min="11" max="11" width="3.7109375" customWidth="1"/>
    <col min="12" max="12" width="3.5703125" customWidth="1"/>
    <col min="13" max="13" width="3.7109375" customWidth="1"/>
    <col min="14" max="15" width="3.5703125" customWidth="1"/>
    <col min="16" max="16" width="3.7109375" customWidth="1"/>
    <col min="17" max="18" width="3.5703125" customWidth="1"/>
    <col min="19" max="19" width="3.7109375" customWidth="1"/>
    <col min="20" max="20" width="3.85546875" customWidth="1"/>
    <col min="21" max="21" width="2.7109375" customWidth="1"/>
    <col min="22" max="22" width="3.28515625" customWidth="1"/>
    <col min="23" max="56" width="2.7109375" customWidth="1"/>
    <col min="57" max="57" width="4.5703125" customWidth="1"/>
    <col min="58" max="60" width="2.7109375" customWidth="1"/>
  </cols>
  <sheetData>
    <row r="3" spans="1:57" ht="69.75" customHeight="1" x14ac:dyDescent="0.2">
      <c r="A3" s="199" t="s">
        <v>0</v>
      </c>
      <c r="B3" s="184" t="s">
        <v>1</v>
      </c>
      <c r="C3" s="4" t="s">
        <v>2</v>
      </c>
      <c r="D3" s="4" t="s">
        <v>3</v>
      </c>
      <c r="E3" s="3" t="s">
        <v>87</v>
      </c>
      <c r="F3" s="196" t="s">
        <v>29</v>
      </c>
      <c r="G3" s="197"/>
      <c r="H3" s="200"/>
      <c r="I3" s="3" t="s">
        <v>88</v>
      </c>
      <c r="J3" s="196" t="s">
        <v>4</v>
      </c>
      <c r="K3" s="197"/>
      <c r="L3" s="197"/>
      <c r="M3" s="3" t="s">
        <v>95</v>
      </c>
      <c r="N3" s="193" t="s">
        <v>5</v>
      </c>
      <c r="O3" s="193"/>
      <c r="P3" s="193"/>
      <c r="Q3" s="193"/>
      <c r="R3" s="193" t="s">
        <v>6</v>
      </c>
      <c r="S3" s="193"/>
      <c r="T3" s="193"/>
      <c r="U3" s="193"/>
      <c r="V3" s="3" t="s">
        <v>89</v>
      </c>
      <c r="W3" s="193" t="s">
        <v>7</v>
      </c>
      <c r="X3" s="193"/>
      <c r="Y3" s="193"/>
      <c r="Z3" s="4" t="s">
        <v>96</v>
      </c>
      <c r="AA3" s="193" t="s">
        <v>8</v>
      </c>
      <c r="AB3" s="193"/>
      <c r="AC3" s="193"/>
      <c r="AD3" s="4" t="s">
        <v>97</v>
      </c>
      <c r="AE3" s="193" t="s">
        <v>9</v>
      </c>
      <c r="AF3" s="193"/>
      <c r="AG3" s="193"/>
      <c r="AH3" s="193"/>
      <c r="AI3" s="3" t="s">
        <v>90</v>
      </c>
      <c r="AJ3" s="193" t="s">
        <v>10</v>
      </c>
      <c r="AK3" s="193"/>
      <c r="AL3" s="193"/>
      <c r="AM3" s="3" t="s">
        <v>91</v>
      </c>
      <c r="AN3" s="193" t="s">
        <v>11</v>
      </c>
      <c r="AO3" s="193"/>
      <c r="AP3" s="193"/>
      <c r="AQ3" s="193"/>
      <c r="AR3" s="193" t="s">
        <v>12</v>
      </c>
      <c r="AS3" s="193"/>
      <c r="AT3" s="193"/>
      <c r="AU3" s="193"/>
      <c r="AV3" s="3" t="s">
        <v>94</v>
      </c>
      <c r="AW3" s="193" t="s">
        <v>13</v>
      </c>
      <c r="AX3" s="193"/>
      <c r="AY3" s="193"/>
      <c r="AZ3" s="193" t="s">
        <v>14</v>
      </c>
      <c r="BA3" s="193"/>
      <c r="BB3" s="193"/>
      <c r="BC3" s="193"/>
      <c r="BD3" s="193"/>
      <c r="BE3" s="190" t="s">
        <v>30</v>
      </c>
    </row>
    <row r="4" spans="1:57" x14ac:dyDescent="0.2">
      <c r="A4" s="199"/>
      <c r="B4" s="185"/>
      <c r="C4" s="194" t="s">
        <v>15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1"/>
    </row>
    <row r="5" spans="1:57" x14ac:dyDescent="0.2">
      <c r="A5" s="199"/>
      <c r="B5" s="185"/>
      <c r="C5" s="184"/>
      <c r="D5" s="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191"/>
    </row>
    <row r="6" spans="1:57" x14ac:dyDescent="0.2">
      <c r="A6" s="199"/>
      <c r="B6" s="185"/>
      <c r="C6" s="185"/>
      <c r="D6" s="4"/>
      <c r="E6" s="201" t="s">
        <v>28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191"/>
    </row>
    <row r="7" spans="1:57" x14ac:dyDescent="0.2">
      <c r="A7" s="199"/>
      <c r="B7" s="186"/>
      <c r="C7" s="186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192"/>
    </row>
    <row r="8" spans="1:57" x14ac:dyDescent="0.2">
      <c r="A8" s="199" t="s">
        <v>16</v>
      </c>
      <c r="B8" s="203" t="s">
        <v>127</v>
      </c>
      <c r="C8" s="203" t="s">
        <v>126</v>
      </c>
      <c r="D8" s="108" t="s">
        <v>17</v>
      </c>
      <c r="E8" s="84">
        <f>E10+E14+E16+E18+E20+E22+E26+E34+E36+E38+E40+E12+E28+E30+E32+E24</f>
        <v>36</v>
      </c>
      <c r="F8" s="84">
        <f t="shared" ref="F8:T8" si="0">F10+F14+F16+F18+F20+F22+F26+F34+F36+F38+F40+F12+F28+F30+F32+F24</f>
        <v>36</v>
      </c>
      <c r="G8" s="84">
        <f t="shared" si="0"/>
        <v>36</v>
      </c>
      <c r="H8" s="84">
        <f t="shared" si="0"/>
        <v>36</v>
      </c>
      <c r="I8" s="84">
        <f t="shared" si="0"/>
        <v>36</v>
      </c>
      <c r="J8" s="84">
        <f t="shared" si="0"/>
        <v>36</v>
      </c>
      <c r="K8" s="84">
        <f t="shared" si="0"/>
        <v>36</v>
      </c>
      <c r="L8" s="84">
        <f t="shared" si="0"/>
        <v>36</v>
      </c>
      <c r="M8" s="84">
        <f t="shared" si="0"/>
        <v>36</v>
      </c>
      <c r="N8" s="84">
        <f t="shared" si="0"/>
        <v>36</v>
      </c>
      <c r="O8" s="84">
        <f t="shared" si="0"/>
        <v>36</v>
      </c>
      <c r="P8" s="84">
        <f t="shared" si="0"/>
        <v>36</v>
      </c>
      <c r="Q8" s="84">
        <f t="shared" si="0"/>
        <v>36</v>
      </c>
      <c r="R8" s="84">
        <f t="shared" si="0"/>
        <v>36</v>
      </c>
      <c r="S8" s="84">
        <f t="shared" si="0"/>
        <v>36</v>
      </c>
      <c r="T8" s="84">
        <f t="shared" si="0"/>
        <v>36</v>
      </c>
      <c r="U8" s="75" t="s">
        <v>108</v>
      </c>
      <c r="V8" s="84">
        <f>V10+V14+V16+V18+V20+V22+V24+V34+V36+V38+V40+V12+V26+V28+V30+V32</f>
        <v>0</v>
      </c>
      <c r="W8" s="84">
        <f>W10+W14+W16+W18+W20+W22+W24+W34+W36+W38+W40+W12+W26+W28+W30+W32</f>
        <v>0</v>
      </c>
      <c r="X8" s="84">
        <f t="shared" ref="X8:AT8" si="1">X10+X14+X16+X18+X20+X22+X26+X34+X36+X38+X40+X12+X28+X30+X32+X24</f>
        <v>35</v>
      </c>
      <c r="Y8" s="84">
        <f t="shared" si="1"/>
        <v>35</v>
      </c>
      <c r="Z8" s="84">
        <f t="shared" si="1"/>
        <v>35</v>
      </c>
      <c r="AA8" s="84">
        <f t="shared" si="1"/>
        <v>35</v>
      </c>
      <c r="AB8" s="84">
        <f t="shared" si="1"/>
        <v>35</v>
      </c>
      <c r="AC8" s="84">
        <f t="shared" si="1"/>
        <v>35</v>
      </c>
      <c r="AD8" s="84">
        <f t="shared" si="1"/>
        <v>35</v>
      </c>
      <c r="AE8" s="84">
        <f t="shared" si="1"/>
        <v>35</v>
      </c>
      <c r="AF8" s="84">
        <f t="shared" si="1"/>
        <v>35</v>
      </c>
      <c r="AG8" s="84">
        <f t="shared" si="1"/>
        <v>35</v>
      </c>
      <c r="AH8" s="84">
        <f t="shared" si="1"/>
        <v>35</v>
      </c>
      <c r="AI8" s="84">
        <f t="shared" si="1"/>
        <v>35</v>
      </c>
      <c r="AJ8" s="84">
        <f t="shared" si="1"/>
        <v>35</v>
      </c>
      <c r="AK8" s="84">
        <f t="shared" si="1"/>
        <v>34</v>
      </c>
      <c r="AL8" s="84">
        <f t="shared" si="1"/>
        <v>34</v>
      </c>
      <c r="AM8" s="84">
        <f t="shared" si="1"/>
        <v>34</v>
      </c>
      <c r="AN8" s="84">
        <f t="shared" si="1"/>
        <v>34</v>
      </c>
      <c r="AO8" s="84">
        <f t="shared" si="1"/>
        <v>34</v>
      </c>
      <c r="AP8" s="84">
        <f t="shared" si="1"/>
        <v>35</v>
      </c>
      <c r="AQ8" s="84">
        <f t="shared" si="1"/>
        <v>35</v>
      </c>
      <c r="AR8" s="84">
        <f t="shared" si="1"/>
        <v>35</v>
      </c>
      <c r="AS8" s="84">
        <f t="shared" si="1"/>
        <v>35</v>
      </c>
      <c r="AT8" s="84">
        <f t="shared" si="1"/>
        <v>35</v>
      </c>
      <c r="AU8" s="75" t="s">
        <v>108</v>
      </c>
      <c r="AV8" s="84">
        <f t="shared" ref="AV8:BD8" si="2">AV10+AV14+AV16+AV18+AV20+AV22+AV24+AV34+AV36+AV38+AV40+AV12+AV26+AV28+AV30+AV32</f>
        <v>0</v>
      </c>
      <c r="AW8" s="84">
        <f t="shared" si="2"/>
        <v>0</v>
      </c>
      <c r="AX8" s="84">
        <f t="shared" si="2"/>
        <v>0</v>
      </c>
      <c r="AY8" s="84">
        <f t="shared" si="2"/>
        <v>0</v>
      </c>
      <c r="AZ8" s="84">
        <f t="shared" si="2"/>
        <v>0</v>
      </c>
      <c r="BA8" s="84">
        <f t="shared" si="2"/>
        <v>0</v>
      </c>
      <c r="BB8" s="84">
        <f t="shared" si="2"/>
        <v>0</v>
      </c>
      <c r="BC8" s="84">
        <f t="shared" si="2"/>
        <v>0</v>
      </c>
      <c r="BD8" s="84">
        <f t="shared" si="2"/>
        <v>0</v>
      </c>
      <c r="BE8" s="84">
        <f t="shared" ref="BE8:BE50" si="3">SUM(E8:BD8)</f>
        <v>1376</v>
      </c>
    </row>
    <row r="9" spans="1:57" ht="9.75" customHeight="1" x14ac:dyDescent="0.2">
      <c r="A9" s="199"/>
      <c r="B9" s="204"/>
      <c r="C9" s="204"/>
      <c r="D9" s="108" t="s">
        <v>18</v>
      </c>
      <c r="E9" s="84">
        <f>SUM(E11,E13,E15,E17,E19,E21,E23,E27,E35,E37,E39,E41,E29,E31,E33,E25)</f>
        <v>18</v>
      </c>
      <c r="F9" s="84">
        <f t="shared" ref="F9:T9" si="4">SUM(F11,F13,F15,F17,F19,F21,F23,F27,F35,F37,F39,F41,F29,F31,F33,F25)</f>
        <v>18</v>
      </c>
      <c r="G9" s="84">
        <f t="shared" si="4"/>
        <v>18</v>
      </c>
      <c r="H9" s="84">
        <f t="shared" si="4"/>
        <v>18</v>
      </c>
      <c r="I9" s="84">
        <f t="shared" si="4"/>
        <v>18</v>
      </c>
      <c r="J9" s="84">
        <f t="shared" si="4"/>
        <v>18</v>
      </c>
      <c r="K9" s="84">
        <f t="shared" si="4"/>
        <v>18</v>
      </c>
      <c r="L9" s="84">
        <f t="shared" si="4"/>
        <v>18</v>
      </c>
      <c r="M9" s="84">
        <f t="shared" si="4"/>
        <v>18</v>
      </c>
      <c r="N9" s="84">
        <f t="shared" si="4"/>
        <v>18</v>
      </c>
      <c r="O9" s="84">
        <f t="shared" si="4"/>
        <v>18</v>
      </c>
      <c r="P9" s="84">
        <f t="shared" si="4"/>
        <v>18</v>
      </c>
      <c r="Q9" s="84">
        <f t="shared" si="4"/>
        <v>18</v>
      </c>
      <c r="R9" s="84">
        <f t="shared" si="4"/>
        <v>18</v>
      </c>
      <c r="S9" s="84">
        <f t="shared" si="4"/>
        <v>18</v>
      </c>
      <c r="T9" s="84">
        <f t="shared" si="4"/>
        <v>18</v>
      </c>
      <c r="U9" s="75" t="s">
        <v>108</v>
      </c>
      <c r="V9" s="75">
        <v>0</v>
      </c>
      <c r="W9" s="75">
        <v>0</v>
      </c>
      <c r="X9" s="84">
        <f t="shared" ref="X9:AT9" si="5">SUM(X11,X13,X15,X17,X19,X21,X23,X27,X35,X37,X39,X41,X29,X31,X33,X25)</f>
        <v>17.5</v>
      </c>
      <c r="Y9" s="84">
        <f t="shared" si="5"/>
        <v>17.5</v>
      </c>
      <c r="Z9" s="84">
        <f t="shared" si="5"/>
        <v>17.5</v>
      </c>
      <c r="AA9" s="84">
        <f t="shared" si="5"/>
        <v>17.5</v>
      </c>
      <c r="AB9" s="84">
        <f t="shared" si="5"/>
        <v>17.5</v>
      </c>
      <c r="AC9" s="84">
        <f t="shared" si="5"/>
        <v>17.5</v>
      </c>
      <c r="AD9" s="84">
        <f t="shared" si="5"/>
        <v>17.5</v>
      </c>
      <c r="AE9" s="84">
        <f t="shared" si="5"/>
        <v>17.5</v>
      </c>
      <c r="AF9" s="84">
        <f t="shared" si="5"/>
        <v>17.5</v>
      </c>
      <c r="AG9" s="84">
        <f t="shared" si="5"/>
        <v>17.5</v>
      </c>
      <c r="AH9" s="84">
        <f t="shared" si="5"/>
        <v>17.5</v>
      </c>
      <c r="AI9" s="84">
        <f t="shared" si="5"/>
        <v>17.5</v>
      </c>
      <c r="AJ9" s="84">
        <f t="shared" si="5"/>
        <v>17.5</v>
      </c>
      <c r="AK9" s="84">
        <f t="shared" si="5"/>
        <v>17</v>
      </c>
      <c r="AL9" s="84">
        <f t="shared" si="5"/>
        <v>17</v>
      </c>
      <c r="AM9" s="84">
        <f t="shared" si="5"/>
        <v>17</v>
      </c>
      <c r="AN9" s="84">
        <f t="shared" si="5"/>
        <v>17</v>
      </c>
      <c r="AO9" s="84">
        <f t="shared" si="5"/>
        <v>17</v>
      </c>
      <c r="AP9" s="84">
        <f t="shared" si="5"/>
        <v>17.5</v>
      </c>
      <c r="AQ9" s="84">
        <f t="shared" si="5"/>
        <v>17.5</v>
      </c>
      <c r="AR9" s="84">
        <f t="shared" si="5"/>
        <v>17.5</v>
      </c>
      <c r="AS9" s="84">
        <f t="shared" si="5"/>
        <v>17.5</v>
      </c>
      <c r="AT9" s="84">
        <f t="shared" si="5"/>
        <v>17.5</v>
      </c>
      <c r="AU9" s="75" t="s">
        <v>108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84">
        <f t="shared" si="3"/>
        <v>688</v>
      </c>
    </row>
    <row r="10" spans="1:57" x14ac:dyDescent="0.2">
      <c r="A10" s="199"/>
      <c r="B10" s="177" t="s">
        <v>128</v>
      </c>
      <c r="C10" s="205" t="s">
        <v>151</v>
      </c>
      <c r="D10" s="2" t="s">
        <v>17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11">
        <v>2</v>
      </c>
      <c r="S10" s="11">
        <v>2</v>
      </c>
      <c r="T10" s="11">
        <v>2</v>
      </c>
      <c r="U10" s="55" t="s">
        <v>108</v>
      </c>
      <c r="V10" s="54">
        <v>0</v>
      </c>
      <c r="W10" s="54">
        <v>0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1">
        <v>2</v>
      </c>
      <c r="AI10" s="11">
        <v>2</v>
      </c>
      <c r="AJ10" s="11">
        <v>2</v>
      </c>
      <c r="AK10" s="11">
        <v>2</v>
      </c>
      <c r="AL10" s="12">
        <v>2</v>
      </c>
      <c r="AM10" s="11">
        <v>2</v>
      </c>
      <c r="AN10" s="11">
        <v>2</v>
      </c>
      <c r="AO10" s="11">
        <v>2</v>
      </c>
      <c r="AP10" s="11">
        <v>2</v>
      </c>
      <c r="AQ10" s="11">
        <v>2</v>
      </c>
      <c r="AR10" s="11">
        <v>2</v>
      </c>
      <c r="AS10" s="11">
        <v>2</v>
      </c>
      <c r="AT10" s="11">
        <v>2</v>
      </c>
      <c r="AU10" s="58" t="s">
        <v>108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59">
        <f t="shared" si="3"/>
        <v>78</v>
      </c>
    </row>
    <row r="11" spans="1:57" x14ac:dyDescent="0.2">
      <c r="A11" s="199"/>
      <c r="B11" s="178"/>
      <c r="C11" s="205"/>
      <c r="D11" s="2" t="s">
        <v>18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55" t="s">
        <v>108</v>
      </c>
      <c r="V11" s="54">
        <v>0</v>
      </c>
      <c r="W11" s="54">
        <v>0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>
        <v>1</v>
      </c>
      <c r="AP11" s="12">
        <v>1</v>
      </c>
      <c r="AQ11" s="12">
        <v>1</v>
      </c>
      <c r="AR11" s="12">
        <v>1</v>
      </c>
      <c r="AS11" s="12">
        <v>1</v>
      </c>
      <c r="AT11" s="12">
        <v>1</v>
      </c>
      <c r="AU11" s="58" t="s">
        <v>108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59">
        <f t="shared" si="3"/>
        <v>39</v>
      </c>
    </row>
    <row r="12" spans="1:57" x14ac:dyDescent="0.2">
      <c r="A12" s="199"/>
      <c r="B12" s="177" t="s">
        <v>129</v>
      </c>
      <c r="C12" s="177" t="s">
        <v>152</v>
      </c>
      <c r="D12" s="2" t="s">
        <v>17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3</v>
      </c>
      <c r="U12" s="55" t="s">
        <v>108</v>
      </c>
      <c r="V12" s="54">
        <v>0</v>
      </c>
      <c r="W12" s="54">
        <v>0</v>
      </c>
      <c r="X12" s="12">
        <v>3</v>
      </c>
      <c r="Y12" s="12">
        <v>3</v>
      </c>
      <c r="Z12" s="12">
        <v>3</v>
      </c>
      <c r="AA12" s="12">
        <v>3</v>
      </c>
      <c r="AB12" s="12">
        <v>3</v>
      </c>
      <c r="AC12" s="12">
        <v>3</v>
      </c>
      <c r="AD12" s="12">
        <v>3</v>
      </c>
      <c r="AE12" s="12">
        <v>3</v>
      </c>
      <c r="AF12" s="12">
        <v>3</v>
      </c>
      <c r="AG12" s="12">
        <v>3</v>
      </c>
      <c r="AH12" s="12">
        <v>3</v>
      </c>
      <c r="AI12" s="12">
        <v>3</v>
      </c>
      <c r="AJ12" s="12">
        <v>3</v>
      </c>
      <c r="AK12" s="12">
        <v>3</v>
      </c>
      <c r="AL12" s="12">
        <v>3</v>
      </c>
      <c r="AM12" s="12">
        <v>3</v>
      </c>
      <c r="AN12" s="12">
        <v>3</v>
      </c>
      <c r="AO12" s="12">
        <v>3</v>
      </c>
      <c r="AP12" s="12">
        <v>3</v>
      </c>
      <c r="AQ12" s="12">
        <v>3</v>
      </c>
      <c r="AR12" s="12">
        <v>3</v>
      </c>
      <c r="AS12" s="12">
        <v>3</v>
      </c>
      <c r="AT12" s="12">
        <v>3</v>
      </c>
      <c r="AU12" s="58" t="s">
        <v>108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59">
        <f t="shared" si="3"/>
        <v>117</v>
      </c>
    </row>
    <row r="13" spans="1:57" x14ac:dyDescent="0.2">
      <c r="A13" s="199"/>
      <c r="B13" s="178"/>
      <c r="C13" s="178"/>
      <c r="D13" s="2" t="s">
        <v>18</v>
      </c>
      <c r="E13" s="11">
        <v>1.5</v>
      </c>
      <c r="F13" s="11">
        <v>1.5</v>
      </c>
      <c r="G13" s="11">
        <v>1.5</v>
      </c>
      <c r="H13" s="11">
        <v>1.5</v>
      </c>
      <c r="I13" s="11">
        <v>1.5</v>
      </c>
      <c r="J13" s="11">
        <v>1.5</v>
      </c>
      <c r="K13" s="11">
        <v>1.5</v>
      </c>
      <c r="L13" s="11">
        <v>1.5</v>
      </c>
      <c r="M13" s="11">
        <v>1.5</v>
      </c>
      <c r="N13" s="11">
        <v>1.5</v>
      </c>
      <c r="O13" s="11">
        <v>1.5</v>
      </c>
      <c r="P13" s="11">
        <v>1.5</v>
      </c>
      <c r="Q13" s="11">
        <v>1.5</v>
      </c>
      <c r="R13" s="11">
        <v>1.5</v>
      </c>
      <c r="S13" s="11">
        <v>1.5</v>
      </c>
      <c r="T13" s="11">
        <v>1.5</v>
      </c>
      <c r="U13" s="55" t="s">
        <v>108</v>
      </c>
      <c r="V13" s="54">
        <v>0</v>
      </c>
      <c r="W13" s="54">
        <v>0</v>
      </c>
      <c r="X13" s="12">
        <v>1.5</v>
      </c>
      <c r="Y13" s="12">
        <v>1.5</v>
      </c>
      <c r="Z13" s="12">
        <v>1.5</v>
      </c>
      <c r="AA13" s="12">
        <v>1.5</v>
      </c>
      <c r="AB13" s="12">
        <v>1.5</v>
      </c>
      <c r="AC13" s="12">
        <v>1.5</v>
      </c>
      <c r="AD13" s="12">
        <v>1.5</v>
      </c>
      <c r="AE13" s="12">
        <v>1.5</v>
      </c>
      <c r="AF13" s="12">
        <v>1.5</v>
      </c>
      <c r="AG13" s="12">
        <v>1.5</v>
      </c>
      <c r="AH13" s="12">
        <v>1.5</v>
      </c>
      <c r="AI13" s="12">
        <v>1.5</v>
      </c>
      <c r="AJ13" s="12">
        <v>1.5</v>
      </c>
      <c r="AK13" s="12">
        <v>1.5</v>
      </c>
      <c r="AL13" s="12">
        <v>1.5</v>
      </c>
      <c r="AM13" s="12">
        <v>1.5</v>
      </c>
      <c r="AN13" s="12">
        <v>1.5</v>
      </c>
      <c r="AO13" s="12">
        <v>1.5</v>
      </c>
      <c r="AP13" s="12">
        <v>1.5</v>
      </c>
      <c r="AQ13" s="12">
        <v>1.5</v>
      </c>
      <c r="AR13" s="12">
        <v>1.5</v>
      </c>
      <c r="AS13" s="12">
        <v>1.5</v>
      </c>
      <c r="AT13" s="12">
        <v>1.5</v>
      </c>
      <c r="AU13" s="58" t="s">
        <v>108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59">
        <f t="shared" si="3"/>
        <v>58.5</v>
      </c>
    </row>
    <row r="14" spans="1:57" x14ac:dyDescent="0.2">
      <c r="A14" s="199"/>
      <c r="B14" s="177" t="s">
        <v>130</v>
      </c>
      <c r="C14" s="181" t="s">
        <v>19</v>
      </c>
      <c r="D14" s="2" t="s">
        <v>17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55" t="s">
        <v>108</v>
      </c>
      <c r="V14" s="54">
        <v>0</v>
      </c>
      <c r="W14" s="54">
        <v>0</v>
      </c>
      <c r="X14" s="12">
        <v>3</v>
      </c>
      <c r="Y14" s="12">
        <v>3</v>
      </c>
      <c r="Z14" s="12">
        <v>3</v>
      </c>
      <c r="AA14" s="12">
        <v>3</v>
      </c>
      <c r="AB14" s="12">
        <v>3</v>
      </c>
      <c r="AC14" s="12">
        <v>3</v>
      </c>
      <c r="AD14" s="12">
        <v>3</v>
      </c>
      <c r="AE14" s="12">
        <v>3</v>
      </c>
      <c r="AF14" s="12">
        <v>3</v>
      </c>
      <c r="AG14" s="51">
        <v>3</v>
      </c>
      <c r="AH14" s="51">
        <v>3</v>
      </c>
      <c r="AI14" s="51">
        <v>3</v>
      </c>
      <c r="AJ14" s="51">
        <v>3</v>
      </c>
      <c r="AK14" s="51">
        <v>3</v>
      </c>
      <c r="AL14" s="51">
        <v>3</v>
      </c>
      <c r="AM14" s="51">
        <v>3</v>
      </c>
      <c r="AN14" s="51">
        <v>3</v>
      </c>
      <c r="AO14" s="51">
        <v>3</v>
      </c>
      <c r="AP14" s="51">
        <v>3</v>
      </c>
      <c r="AQ14" s="51">
        <v>3</v>
      </c>
      <c r="AR14" s="51">
        <v>3</v>
      </c>
      <c r="AS14" s="51">
        <v>3</v>
      </c>
      <c r="AT14" s="12">
        <v>3</v>
      </c>
      <c r="AU14" s="58" t="s">
        <v>108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59">
        <f t="shared" si="3"/>
        <v>117</v>
      </c>
    </row>
    <row r="15" spans="1:57" x14ac:dyDescent="0.2">
      <c r="A15" s="199"/>
      <c r="B15" s="178"/>
      <c r="C15" s="181"/>
      <c r="D15" s="2" t="s">
        <v>18</v>
      </c>
      <c r="E15" s="17">
        <v>1.5</v>
      </c>
      <c r="F15" s="17">
        <v>1.5</v>
      </c>
      <c r="G15" s="17">
        <v>1.5</v>
      </c>
      <c r="H15" s="17">
        <v>1.5</v>
      </c>
      <c r="I15" s="17">
        <v>1.5</v>
      </c>
      <c r="J15" s="17">
        <v>1.5</v>
      </c>
      <c r="K15" s="17">
        <v>1.5</v>
      </c>
      <c r="L15" s="17">
        <v>1.5</v>
      </c>
      <c r="M15" s="17">
        <v>1.5</v>
      </c>
      <c r="N15" s="17">
        <v>1.5</v>
      </c>
      <c r="O15" s="17">
        <v>1.5</v>
      </c>
      <c r="P15" s="17">
        <v>1.5</v>
      </c>
      <c r="Q15" s="17">
        <v>1.5</v>
      </c>
      <c r="R15" s="17">
        <v>1.5</v>
      </c>
      <c r="S15" s="17">
        <v>1.5</v>
      </c>
      <c r="T15" s="17">
        <v>1.5</v>
      </c>
      <c r="U15" s="55" t="s">
        <v>108</v>
      </c>
      <c r="V15" s="54">
        <v>0</v>
      </c>
      <c r="W15" s="54">
        <v>0</v>
      </c>
      <c r="X15" s="18">
        <v>1.5</v>
      </c>
      <c r="Y15" s="18">
        <v>1.5</v>
      </c>
      <c r="Z15" s="18">
        <v>1.5</v>
      </c>
      <c r="AA15" s="18">
        <v>1.5</v>
      </c>
      <c r="AB15" s="18">
        <v>1.5</v>
      </c>
      <c r="AC15" s="18">
        <v>1.5</v>
      </c>
      <c r="AD15" s="18">
        <v>1.5</v>
      </c>
      <c r="AE15" s="18">
        <v>1.5</v>
      </c>
      <c r="AF15" s="18">
        <v>1.5</v>
      </c>
      <c r="AG15" s="52">
        <v>1.5</v>
      </c>
      <c r="AH15" s="52">
        <v>1.5</v>
      </c>
      <c r="AI15" s="52">
        <v>1.5</v>
      </c>
      <c r="AJ15" s="52">
        <v>1.5</v>
      </c>
      <c r="AK15" s="52">
        <v>1.5</v>
      </c>
      <c r="AL15" s="52">
        <v>1.5</v>
      </c>
      <c r="AM15" s="52">
        <v>1.5</v>
      </c>
      <c r="AN15" s="52">
        <v>1.5</v>
      </c>
      <c r="AO15" s="52">
        <v>1.5</v>
      </c>
      <c r="AP15" s="52">
        <v>1.5</v>
      </c>
      <c r="AQ15" s="52">
        <v>1.5</v>
      </c>
      <c r="AR15" s="52">
        <v>1.5</v>
      </c>
      <c r="AS15" s="52">
        <v>1.5</v>
      </c>
      <c r="AT15" s="52">
        <v>1.5</v>
      </c>
      <c r="AU15" s="58" t="s">
        <v>108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59">
        <f t="shared" si="3"/>
        <v>58.5</v>
      </c>
    </row>
    <row r="16" spans="1:57" x14ac:dyDescent="0.2">
      <c r="A16" s="199"/>
      <c r="B16" s="177" t="s">
        <v>131</v>
      </c>
      <c r="C16" s="181" t="s">
        <v>20</v>
      </c>
      <c r="D16" s="2" t="s">
        <v>17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  <c r="T16" s="11">
        <v>3</v>
      </c>
      <c r="U16" s="55" t="s">
        <v>108</v>
      </c>
      <c r="V16" s="54">
        <v>0</v>
      </c>
      <c r="W16" s="54">
        <v>0</v>
      </c>
      <c r="X16" s="12">
        <v>3</v>
      </c>
      <c r="Y16" s="12">
        <v>3</v>
      </c>
      <c r="Z16" s="12">
        <v>3</v>
      </c>
      <c r="AA16" s="12">
        <v>3</v>
      </c>
      <c r="AB16" s="12">
        <v>3</v>
      </c>
      <c r="AC16" s="12">
        <v>3</v>
      </c>
      <c r="AD16" s="12">
        <v>3</v>
      </c>
      <c r="AE16" s="12">
        <v>3</v>
      </c>
      <c r="AF16" s="12">
        <v>3</v>
      </c>
      <c r="AG16" s="51">
        <v>3</v>
      </c>
      <c r="AH16" s="51">
        <v>3</v>
      </c>
      <c r="AI16" s="51">
        <v>3</v>
      </c>
      <c r="AJ16" s="51">
        <v>3</v>
      </c>
      <c r="AK16" s="51">
        <v>3</v>
      </c>
      <c r="AL16" s="51">
        <v>3</v>
      </c>
      <c r="AM16" s="51">
        <v>3</v>
      </c>
      <c r="AN16" s="51">
        <v>3</v>
      </c>
      <c r="AO16" s="51">
        <v>3</v>
      </c>
      <c r="AP16" s="51">
        <v>3</v>
      </c>
      <c r="AQ16" s="51">
        <v>3</v>
      </c>
      <c r="AR16" s="51">
        <v>4</v>
      </c>
      <c r="AS16" s="51">
        <v>4</v>
      </c>
      <c r="AT16" s="51">
        <v>4</v>
      </c>
      <c r="AU16" s="58" t="s">
        <v>108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59">
        <f t="shared" si="3"/>
        <v>120</v>
      </c>
    </row>
    <row r="17" spans="1:57" x14ac:dyDescent="0.2">
      <c r="A17" s="199"/>
      <c r="B17" s="178"/>
      <c r="C17" s="181"/>
      <c r="D17" s="2" t="s">
        <v>18</v>
      </c>
      <c r="E17" s="11">
        <v>1.5</v>
      </c>
      <c r="F17" s="11">
        <v>1.5</v>
      </c>
      <c r="G17" s="11">
        <v>1.5</v>
      </c>
      <c r="H17" s="11">
        <v>1.5</v>
      </c>
      <c r="I17" s="11">
        <v>1.5</v>
      </c>
      <c r="J17" s="11">
        <v>1.5</v>
      </c>
      <c r="K17" s="11">
        <v>1.5</v>
      </c>
      <c r="L17" s="11">
        <v>1.5</v>
      </c>
      <c r="M17" s="11">
        <v>1.5</v>
      </c>
      <c r="N17" s="11">
        <v>1.5</v>
      </c>
      <c r="O17" s="11">
        <v>1.5</v>
      </c>
      <c r="P17" s="11">
        <v>1.5</v>
      </c>
      <c r="Q17" s="11">
        <v>1.5</v>
      </c>
      <c r="R17" s="11">
        <v>1.5</v>
      </c>
      <c r="S17" s="11">
        <v>1.5</v>
      </c>
      <c r="T17" s="11">
        <v>1.5</v>
      </c>
      <c r="U17" s="55" t="s">
        <v>108</v>
      </c>
      <c r="V17" s="54">
        <v>0</v>
      </c>
      <c r="W17" s="54">
        <v>0</v>
      </c>
      <c r="X17" s="18">
        <v>1.5</v>
      </c>
      <c r="Y17" s="18">
        <v>1.5</v>
      </c>
      <c r="Z17" s="18">
        <v>1.5</v>
      </c>
      <c r="AA17" s="18">
        <v>1.5</v>
      </c>
      <c r="AB17" s="18">
        <v>1.5</v>
      </c>
      <c r="AC17" s="18">
        <v>1.5</v>
      </c>
      <c r="AD17" s="18">
        <v>1.5</v>
      </c>
      <c r="AE17" s="18">
        <v>1.5</v>
      </c>
      <c r="AF17" s="18">
        <v>1.5</v>
      </c>
      <c r="AG17" s="52">
        <v>1.5</v>
      </c>
      <c r="AH17" s="52">
        <v>1.5</v>
      </c>
      <c r="AI17" s="52">
        <v>1.5</v>
      </c>
      <c r="AJ17" s="52">
        <v>1.5</v>
      </c>
      <c r="AK17" s="52">
        <v>1.5</v>
      </c>
      <c r="AL17" s="52">
        <v>1.5</v>
      </c>
      <c r="AM17" s="52">
        <v>1.5</v>
      </c>
      <c r="AN17" s="52">
        <v>1.5</v>
      </c>
      <c r="AO17" s="52">
        <v>1.5</v>
      </c>
      <c r="AP17" s="52">
        <v>1.5</v>
      </c>
      <c r="AQ17" s="52">
        <v>1.5</v>
      </c>
      <c r="AR17" s="149">
        <v>2</v>
      </c>
      <c r="AS17" s="149">
        <v>2</v>
      </c>
      <c r="AT17" s="149">
        <v>2</v>
      </c>
      <c r="AU17" s="58" t="s">
        <v>108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59">
        <f t="shared" si="3"/>
        <v>60</v>
      </c>
    </row>
    <row r="18" spans="1:57" x14ac:dyDescent="0.2">
      <c r="A18" s="199"/>
      <c r="B18" s="177" t="s">
        <v>132</v>
      </c>
      <c r="C18" s="181" t="s">
        <v>22</v>
      </c>
      <c r="D18" s="2" t="s">
        <v>17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1">
        <v>3</v>
      </c>
      <c r="N18" s="11">
        <v>3</v>
      </c>
      <c r="O18" s="53">
        <v>3</v>
      </c>
      <c r="P18" s="53">
        <v>3</v>
      </c>
      <c r="Q18" s="53">
        <v>3</v>
      </c>
      <c r="R18" s="53">
        <v>3</v>
      </c>
      <c r="S18" s="53">
        <v>3</v>
      </c>
      <c r="T18" s="53">
        <v>3</v>
      </c>
      <c r="U18" s="55" t="s">
        <v>108</v>
      </c>
      <c r="V18" s="54">
        <v>0</v>
      </c>
      <c r="W18" s="54">
        <v>0</v>
      </c>
      <c r="X18" s="12">
        <v>3</v>
      </c>
      <c r="Y18" s="12">
        <v>3</v>
      </c>
      <c r="Z18" s="12">
        <v>3</v>
      </c>
      <c r="AA18" s="12">
        <v>3</v>
      </c>
      <c r="AB18" s="12">
        <v>3</v>
      </c>
      <c r="AC18" s="12">
        <v>3</v>
      </c>
      <c r="AD18" s="12">
        <v>3</v>
      </c>
      <c r="AE18" s="12">
        <v>3</v>
      </c>
      <c r="AF18" s="12">
        <v>3</v>
      </c>
      <c r="AG18" s="51">
        <v>3</v>
      </c>
      <c r="AH18" s="51">
        <v>3</v>
      </c>
      <c r="AI18" s="51">
        <v>3</v>
      </c>
      <c r="AJ18" s="51">
        <v>3</v>
      </c>
      <c r="AK18" s="51">
        <v>3</v>
      </c>
      <c r="AL18" s="51">
        <v>3</v>
      </c>
      <c r="AM18" s="51">
        <v>3</v>
      </c>
      <c r="AN18" s="51">
        <v>3</v>
      </c>
      <c r="AO18" s="51">
        <v>3</v>
      </c>
      <c r="AP18" s="51">
        <v>3</v>
      </c>
      <c r="AQ18" s="51">
        <v>3</v>
      </c>
      <c r="AR18" s="51">
        <v>3</v>
      </c>
      <c r="AS18" s="51">
        <v>3</v>
      </c>
      <c r="AT18" s="51">
        <v>3</v>
      </c>
      <c r="AU18" s="58" t="s">
        <v>108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59">
        <f t="shared" si="3"/>
        <v>117</v>
      </c>
    </row>
    <row r="19" spans="1:57" x14ac:dyDescent="0.2">
      <c r="A19" s="199"/>
      <c r="B19" s="178"/>
      <c r="C19" s="181"/>
      <c r="D19" s="2" t="s">
        <v>18</v>
      </c>
      <c r="E19" s="17">
        <v>1.5</v>
      </c>
      <c r="F19" s="17">
        <v>1.5</v>
      </c>
      <c r="G19" s="17">
        <v>1.5</v>
      </c>
      <c r="H19" s="17">
        <v>1.5</v>
      </c>
      <c r="I19" s="17">
        <v>1.5</v>
      </c>
      <c r="J19" s="17">
        <v>1.5</v>
      </c>
      <c r="K19" s="17">
        <v>1.5</v>
      </c>
      <c r="L19" s="17">
        <v>1.5</v>
      </c>
      <c r="M19" s="17">
        <v>1.5</v>
      </c>
      <c r="N19" s="17">
        <v>1.5</v>
      </c>
      <c r="O19" s="50">
        <v>1.5</v>
      </c>
      <c r="P19" s="50">
        <v>1.5</v>
      </c>
      <c r="Q19" s="50">
        <v>1.5</v>
      </c>
      <c r="R19" s="50">
        <v>1.5</v>
      </c>
      <c r="S19" s="50">
        <v>1.5</v>
      </c>
      <c r="T19" s="50">
        <v>1.5</v>
      </c>
      <c r="U19" s="55" t="s">
        <v>108</v>
      </c>
      <c r="V19" s="54">
        <v>0</v>
      </c>
      <c r="W19" s="54">
        <v>0</v>
      </c>
      <c r="X19" s="18">
        <v>1.5</v>
      </c>
      <c r="Y19" s="18">
        <v>1.5</v>
      </c>
      <c r="Z19" s="18">
        <v>1.5</v>
      </c>
      <c r="AA19" s="18">
        <v>1.5</v>
      </c>
      <c r="AB19" s="18">
        <v>1.5</v>
      </c>
      <c r="AC19" s="18">
        <v>1.5</v>
      </c>
      <c r="AD19" s="18">
        <v>1.5</v>
      </c>
      <c r="AE19" s="18">
        <v>1.5</v>
      </c>
      <c r="AF19" s="18">
        <v>1.5</v>
      </c>
      <c r="AG19" s="52">
        <v>1.5</v>
      </c>
      <c r="AH19" s="52">
        <v>1.5</v>
      </c>
      <c r="AI19" s="52">
        <v>1.5</v>
      </c>
      <c r="AJ19" s="52">
        <v>1.5</v>
      </c>
      <c r="AK19" s="52">
        <v>1.5</v>
      </c>
      <c r="AL19" s="52">
        <v>1.5</v>
      </c>
      <c r="AM19" s="52">
        <v>1.5</v>
      </c>
      <c r="AN19" s="52">
        <v>1.5</v>
      </c>
      <c r="AO19" s="52">
        <v>1.5</v>
      </c>
      <c r="AP19" s="52">
        <v>1.5</v>
      </c>
      <c r="AQ19" s="52">
        <v>1.5</v>
      </c>
      <c r="AR19" s="52">
        <v>1.5</v>
      </c>
      <c r="AS19" s="52">
        <v>1.5</v>
      </c>
      <c r="AT19" s="52">
        <v>1.5</v>
      </c>
      <c r="AU19" s="58" t="s">
        <v>108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59">
        <f t="shared" si="3"/>
        <v>58.5</v>
      </c>
    </row>
    <row r="20" spans="1:57" ht="12.75" customHeight="1" x14ac:dyDescent="0.2">
      <c r="A20" s="199"/>
      <c r="B20" s="177" t="s">
        <v>133</v>
      </c>
      <c r="C20" s="181" t="s">
        <v>23</v>
      </c>
      <c r="D20" s="2" t="s">
        <v>17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3</v>
      </c>
      <c r="M20" s="11">
        <v>3</v>
      </c>
      <c r="N20" s="11">
        <v>3</v>
      </c>
      <c r="O20" s="53">
        <v>3</v>
      </c>
      <c r="P20" s="53">
        <v>3</v>
      </c>
      <c r="Q20" s="53">
        <v>2</v>
      </c>
      <c r="R20" s="53">
        <v>3</v>
      </c>
      <c r="S20" s="53">
        <v>3</v>
      </c>
      <c r="T20" s="53">
        <v>3</v>
      </c>
      <c r="U20" s="55" t="s">
        <v>108</v>
      </c>
      <c r="V20" s="54">
        <v>0</v>
      </c>
      <c r="W20" s="54">
        <v>0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  <c r="AG20" s="51">
        <v>1</v>
      </c>
      <c r="AH20" s="51">
        <v>1</v>
      </c>
      <c r="AI20" s="51">
        <v>1</v>
      </c>
      <c r="AJ20" s="51">
        <v>1</v>
      </c>
      <c r="AK20" s="51">
        <v>1</v>
      </c>
      <c r="AL20" s="51">
        <v>1</v>
      </c>
      <c r="AM20" s="51">
        <v>1</v>
      </c>
      <c r="AN20" s="51">
        <v>1</v>
      </c>
      <c r="AO20" s="51">
        <v>1</v>
      </c>
      <c r="AP20" s="51">
        <v>1</v>
      </c>
      <c r="AQ20" s="51">
        <v>1</v>
      </c>
      <c r="AR20" s="51">
        <v>1</v>
      </c>
      <c r="AS20" s="51">
        <v>1</v>
      </c>
      <c r="AT20" s="51">
        <v>1</v>
      </c>
      <c r="AU20" s="58" t="s">
        <v>108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59">
        <f t="shared" si="3"/>
        <v>70</v>
      </c>
    </row>
    <row r="21" spans="1:57" x14ac:dyDescent="0.2">
      <c r="A21" s="199"/>
      <c r="B21" s="178"/>
      <c r="C21" s="181"/>
      <c r="D21" s="2" t="s">
        <v>18</v>
      </c>
      <c r="E21" s="17">
        <v>1.5</v>
      </c>
      <c r="F21" s="17">
        <v>1.5</v>
      </c>
      <c r="G21" s="17">
        <v>1.5</v>
      </c>
      <c r="H21" s="17">
        <v>1.5</v>
      </c>
      <c r="I21" s="17">
        <v>1.5</v>
      </c>
      <c r="J21" s="17">
        <v>1.5</v>
      </c>
      <c r="K21" s="17">
        <v>1.5</v>
      </c>
      <c r="L21" s="17">
        <v>1.5</v>
      </c>
      <c r="M21" s="17">
        <v>1.5</v>
      </c>
      <c r="N21" s="17">
        <v>1.5</v>
      </c>
      <c r="O21" s="50">
        <v>1.5</v>
      </c>
      <c r="P21" s="50">
        <v>1.5</v>
      </c>
      <c r="Q21" s="50">
        <v>1</v>
      </c>
      <c r="R21" s="50">
        <v>1.5</v>
      </c>
      <c r="S21" s="50">
        <v>1.5</v>
      </c>
      <c r="T21" s="50">
        <v>1.5</v>
      </c>
      <c r="U21" s="55" t="s">
        <v>108</v>
      </c>
      <c r="V21" s="54">
        <v>0</v>
      </c>
      <c r="W21" s="54">
        <v>0</v>
      </c>
      <c r="X21" s="18">
        <v>0.5</v>
      </c>
      <c r="Y21" s="18">
        <v>0.5</v>
      </c>
      <c r="Z21" s="18">
        <v>0.5</v>
      </c>
      <c r="AA21" s="18">
        <v>0.5</v>
      </c>
      <c r="AB21" s="18">
        <v>0.5</v>
      </c>
      <c r="AC21" s="18">
        <v>0.5</v>
      </c>
      <c r="AD21" s="18">
        <v>0.5</v>
      </c>
      <c r="AE21" s="18">
        <v>0.5</v>
      </c>
      <c r="AF21" s="18">
        <v>0.5</v>
      </c>
      <c r="AG21" s="52">
        <v>0.5</v>
      </c>
      <c r="AH21" s="52">
        <v>0.5</v>
      </c>
      <c r="AI21" s="52">
        <v>0.5</v>
      </c>
      <c r="AJ21" s="52">
        <v>0.5</v>
      </c>
      <c r="AK21" s="52">
        <v>0.5</v>
      </c>
      <c r="AL21" s="52">
        <v>0.5</v>
      </c>
      <c r="AM21" s="52">
        <v>0.5</v>
      </c>
      <c r="AN21" s="52">
        <v>0.5</v>
      </c>
      <c r="AO21" s="52">
        <v>0.5</v>
      </c>
      <c r="AP21" s="52">
        <v>0.5</v>
      </c>
      <c r="AQ21" s="52">
        <v>0.5</v>
      </c>
      <c r="AR21" s="52">
        <v>0.5</v>
      </c>
      <c r="AS21" s="52">
        <v>0.5</v>
      </c>
      <c r="AT21" s="52">
        <v>0.5</v>
      </c>
      <c r="AU21" s="58" t="s">
        <v>108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59">
        <f t="shared" si="3"/>
        <v>35</v>
      </c>
    </row>
    <row r="22" spans="1:57" x14ac:dyDescent="0.2">
      <c r="A22" s="199"/>
      <c r="B22" s="177" t="s">
        <v>134</v>
      </c>
      <c r="C22" s="181" t="s">
        <v>21</v>
      </c>
      <c r="D22" s="2" t="s">
        <v>17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1">
        <v>2</v>
      </c>
      <c r="L22" s="11">
        <v>2</v>
      </c>
      <c r="M22" s="11">
        <v>2</v>
      </c>
      <c r="N22" s="11">
        <v>2</v>
      </c>
      <c r="O22" s="53">
        <v>2</v>
      </c>
      <c r="P22" s="53">
        <v>2</v>
      </c>
      <c r="Q22" s="53">
        <v>2</v>
      </c>
      <c r="R22" s="53">
        <v>2</v>
      </c>
      <c r="S22" s="53">
        <v>2</v>
      </c>
      <c r="T22" s="53">
        <v>2</v>
      </c>
      <c r="U22" s="55" t="s">
        <v>108</v>
      </c>
      <c r="V22" s="54">
        <v>0</v>
      </c>
      <c r="W22" s="54">
        <v>0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51">
        <v>2</v>
      </c>
      <c r="AH22" s="51">
        <v>2</v>
      </c>
      <c r="AI22" s="51">
        <v>2</v>
      </c>
      <c r="AJ22" s="51">
        <v>2</v>
      </c>
      <c r="AK22" s="51">
        <v>2</v>
      </c>
      <c r="AL22" s="51">
        <v>2</v>
      </c>
      <c r="AM22" s="51">
        <v>2</v>
      </c>
      <c r="AN22" s="51">
        <v>2</v>
      </c>
      <c r="AO22" s="51">
        <v>2</v>
      </c>
      <c r="AP22" s="51">
        <v>2</v>
      </c>
      <c r="AQ22" s="51">
        <v>2</v>
      </c>
      <c r="AR22" s="51">
        <v>2</v>
      </c>
      <c r="AS22" s="51">
        <v>2</v>
      </c>
      <c r="AT22" s="51">
        <v>2</v>
      </c>
      <c r="AU22" s="58" t="s">
        <v>108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59">
        <f t="shared" si="3"/>
        <v>78</v>
      </c>
    </row>
    <row r="23" spans="1:57" x14ac:dyDescent="0.2">
      <c r="A23" s="199"/>
      <c r="B23" s="178"/>
      <c r="C23" s="181"/>
      <c r="D23" s="2" t="s">
        <v>18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5" t="s">
        <v>108</v>
      </c>
      <c r="V23" s="54">
        <v>0</v>
      </c>
      <c r="W23" s="54">
        <v>0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19">
        <v>1</v>
      </c>
      <c r="AE23" s="19">
        <v>1</v>
      </c>
      <c r="AF23" s="19">
        <v>1</v>
      </c>
      <c r="AG23" s="149">
        <v>1</v>
      </c>
      <c r="AH23" s="149">
        <v>1</v>
      </c>
      <c r="AI23" s="149">
        <v>1</v>
      </c>
      <c r="AJ23" s="149">
        <v>1</v>
      </c>
      <c r="AK23" s="149">
        <v>1</v>
      </c>
      <c r="AL23" s="149">
        <v>1</v>
      </c>
      <c r="AM23" s="149">
        <v>1</v>
      </c>
      <c r="AN23" s="149">
        <v>1</v>
      </c>
      <c r="AO23" s="149">
        <v>1</v>
      </c>
      <c r="AP23" s="149">
        <v>1</v>
      </c>
      <c r="AQ23" s="149">
        <v>1</v>
      </c>
      <c r="AR23" s="149">
        <v>1</v>
      </c>
      <c r="AS23" s="149">
        <v>1</v>
      </c>
      <c r="AT23" s="149">
        <v>1</v>
      </c>
      <c r="AU23" s="58" t="s">
        <v>108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59">
        <f t="shared" si="3"/>
        <v>39</v>
      </c>
    </row>
    <row r="24" spans="1:57" x14ac:dyDescent="0.2">
      <c r="A24" s="199"/>
      <c r="B24" s="177" t="s">
        <v>141</v>
      </c>
      <c r="C24" s="181" t="s">
        <v>136</v>
      </c>
      <c r="D24" s="2" t="s">
        <v>17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0"/>
      <c r="P24" s="170"/>
      <c r="Q24" s="170"/>
      <c r="R24" s="170"/>
      <c r="S24" s="170"/>
      <c r="T24" s="170"/>
      <c r="U24" s="55" t="s">
        <v>108</v>
      </c>
      <c r="V24" s="54">
        <v>0</v>
      </c>
      <c r="W24" s="54">
        <v>0</v>
      </c>
      <c r="X24" s="11">
        <v>4</v>
      </c>
      <c r="Y24" s="11">
        <v>4</v>
      </c>
      <c r="Z24" s="11">
        <v>4</v>
      </c>
      <c r="AA24" s="11">
        <v>4</v>
      </c>
      <c r="AB24" s="11">
        <v>4</v>
      </c>
      <c r="AC24" s="11">
        <v>4</v>
      </c>
      <c r="AD24" s="11">
        <v>4</v>
      </c>
      <c r="AE24" s="11">
        <v>4</v>
      </c>
      <c r="AF24" s="11">
        <v>4</v>
      </c>
      <c r="AG24" s="53">
        <v>4</v>
      </c>
      <c r="AH24" s="53">
        <v>4</v>
      </c>
      <c r="AI24" s="53">
        <v>4</v>
      </c>
      <c r="AJ24" s="53">
        <v>4</v>
      </c>
      <c r="AK24" s="53">
        <v>4</v>
      </c>
      <c r="AL24" s="53">
        <v>4</v>
      </c>
      <c r="AM24" s="53">
        <v>4</v>
      </c>
      <c r="AN24" s="53">
        <v>4</v>
      </c>
      <c r="AO24" s="53">
        <v>4</v>
      </c>
      <c r="AP24" s="53">
        <v>4</v>
      </c>
      <c r="AQ24" s="53">
        <v>4</v>
      </c>
      <c r="AR24" s="53">
        <v>4</v>
      </c>
      <c r="AS24" s="53">
        <v>4</v>
      </c>
      <c r="AT24" s="53">
        <v>4</v>
      </c>
      <c r="AU24" s="58" t="s">
        <v>108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59">
        <f t="shared" si="3"/>
        <v>92</v>
      </c>
    </row>
    <row r="25" spans="1:57" x14ac:dyDescent="0.2">
      <c r="A25" s="199"/>
      <c r="B25" s="178"/>
      <c r="C25" s="181"/>
      <c r="D25" s="2" t="s">
        <v>18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70"/>
      <c r="P25" s="170"/>
      <c r="Q25" s="170"/>
      <c r="R25" s="170"/>
      <c r="S25" s="170"/>
      <c r="T25" s="170"/>
      <c r="U25" s="55" t="s">
        <v>108</v>
      </c>
      <c r="V25" s="54">
        <v>0</v>
      </c>
      <c r="W25" s="54">
        <v>0</v>
      </c>
      <c r="X25" s="11">
        <v>2</v>
      </c>
      <c r="Y25" s="11">
        <v>2</v>
      </c>
      <c r="Z25" s="11">
        <v>2</v>
      </c>
      <c r="AA25" s="11">
        <v>2</v>
      </c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53">
        <v>2</v>
      </c>
      <c r="AH25" s="53">
        <v>2</v>
      </c>
      <c r="AI25" s="53">
        <v>2</v>
      </c>
      <c r="AJ25" s="53">
        <v>2</v>
      </c>
      <c r="AK25" s="53">
        <v>2</v>
      </c>
      <c r="AL25" s="53">
        <v>2</v>
      </c>
      <c r="AM25" s="53">
        <v>2</v>
      </c>
      <c r="AN25" s="53">
        <v>2</v>
      </c>
      <c r="AO25" s="53">
        <v>2</v>
      </c>
      <c r="AP25" s="53">
        <v>2</v>
      </c>
      <c r="AQ25" s="53">
        <v>2</v>
      </c>
      <c r="AR25" s="53">
        <v>2</v>
      </c>
      <c r="AS25" s="53">
        <v>2</v>
      </c>
      <c r="AT25" s="53">
        <v>2</v>
      </c>
      <c r="AU25" s="58" t="s">
        <v>108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59">
        <f t="shared" si="3"/>
        <v>46</v>
      </c>
    </row>
    <row r="26" spans="1:57" x14ac:dyDescent="0.2">
      <c r="A26" s="199"/>
      <c r="B26" s="177" t="s">
        <v>142</v>
      </c>
      <c r="C26" s="182" t="s">
        <v>144</v>
      </c>
      <c r="D26" s="2" t="s">
        <v>17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53">
        <v>1</v>
      </c>
      <c r="P26" s="53">
        <v>1</v>
      </c>
      <c r="Q26" s="53">
        <v>1</v>
      </c>
      <c r="R26" s="53"/>
      <c r="S26" s="53"/>
      <c r="T26" s="53"/>
      <c r="U26" s="55" t="s">
        <v>108</v>
      </c>
      <c r="V26" s="54">
        <v>0</v>
      </c>
      <c r="W26" s="54">
        <v>0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53">
        <v>1</v>
      </c>
      <c r="AH26" s="53">
        <v>1</v>
      </c>
      <c r="AI26" s="53">
        <v>1</v>
      </c>
      <c r="AJ26" s="53">
        <v>1</v>
      </c>
      <c r="AK26" s="53">
        <v>1</v>
      </c>
      <c r="AL26" s="53">
        <v>1</v>
      </c>
      <c r="AM26" s="53">
        <v>1</v>
      </c>
      <c r="AN26" s="53">
        <v>1</v>
      </c>
      <c r="AO26" s="53">
        <v>1</v>
      </c>
      <c r="AP26" s="53">
        <v>1</v>
      </c>
      <c r="AQ26" s="53">
        <v>1</v>
      </c>
      <c r="AR26" s="53">
        <v>1</v>
      </c>
      <c r="AS26" s="53">
        <v>1</v>
      </c>
      <c r="AT26" s="53">
        <v>1</v>
      </c>
      <c r="AU26" s="58" t="s">
        <v>108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59">
        <f t="shared" ref="BE26:BE33" si="6">SUM(E26:BD26)</f>
        <v>36</v>
      </c>
    </row>
    <row r="27" spans="1:57" x14ac:dyDescent="0.2">
      <c r="A27" s="199"/>
      <c r="B27" s="178"/>
      <c r="C27" s="183"/>
      <c r="D27" s="2" t="s">
        <v>18</v>
      </c>
      <c r="E27" s="11">
        <v>0.5</v>
      </c>
      <c r="F27" s="11">
        <v>0.5</v>
      </c>
      <c r="G27" s="11">
        <v>0.5</v>
      </c>
      <c r="H27" s="11">
        <v>0.5</v>
      </c>
      <c r="I27" s="11">
        <v>0.5</v>
      </c>
      <c r="J27" s="11">
        <v>0.5</v>
      </c>
      <c r="K27" s="11">
        <v>0.5</v>
      </c>
      <c r="L27" s="11">
        <v>0.5</v>
      </c>
      <c r="M27" s="11">
        <v>0.5</v>
      </c>
      <c r="N27" s="11">
        <v>0.5</v>
      </c>
      <c r="O27" s="53">
        <v>0.5</v>
      </c>
      <c r="P27" s="53">
        <v>0.5</v>
      </c>
      <c r="Q27" s="53">
        <v>0.5</v>
      </c>
      <c r="R27" s="53"/>
      <c r="S27" s="53"/>
      <c r="T27" s="53"/>
      <c r="U27" s="55" t="s">
        <v>108</v>
      </c>
      <c r="V27" s="54">
        <v>0</v>
      </c>
      <c r="W27" s="54">
        <v>0</v>
      </c>
      <c r="X27" s="17">
        <v>0.5</v>
      </c>
      <c r="Y27" s="17">
        <v>0.5</v>
      </c>
      <c r="Z27" s="17">
        <v>0.5</v>
      </c>
      <c r="AA27" s="17">
        <v>0.5</v>
      </c>
      <c r="AB27" s="17">
        <v>0.5</v>
      </c>
      <c r="AC27" s="17">
        <v>0.5</v>
      </c>
      <c r="AD27" s="17">
        <v>0.5</v>
      </c>
      <c r="AE27" s="17">
        <v>0.5</v>
      </c>
      <c r="AF27" s="17">
        <v>0.5</v>
      </c>
      <c r="AG27" s="50">
        <v>0.5</v>
      </c>
      <c r="AH27" s="50">
        <v>0.5</v>
      </c>
      <c r="AI27" s="50">
        <v>0.5</v>
      </c>
      <c r="AJ27" s="50">
        <v>0.5</v>
      </c>
      <c r="AK27" s="50">
        <v>0.5</v>
      </c>
      <c r="AL27" s="50">
        <v>0.5</v>
      </c>
      <c r="AM27" s="50">
        <v>0.5</v>
      </c>
      <c r="AN27" s="50">
        <v>0.5</v>
      </c>
      <c r="AO27" s="50">
        <v>0.5</v>
      </c>
      <c r="AP27" s="50">
        <v>0.5</v>
      </c>
      <c r="AQ27" s="50">
        <v>0.5</v>
      </c>
      <c r="AR27" s="50">
        <v>0.5</v>
      </c>
      <c r="AS27" s="50">
        <v>0.5</v>
      </c>
      <c r="AT27" s="17">
        <v>0.5</v>
      </c>
      <c r="AU27" s="58" t="s">
        <v>108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59">
        <f t="shared" si="6"/>
        <v>18</v>
      </c>
    </row>
    <row r="28" spans="1:57" x14ac:dyDescent="0.2">
      <c r="A28" s="199"/>
      <c r="B28" s="177" t="s">
        <v>143</v>
      </c>
      <c r="C28" s="182" t="s">
        <v>145</v>
      </c>
      <c r="D28" s="2" t="s">
        <v>17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53">
        <v>2</v>
      </c>
      <c r="P28" s="53">
        <v>2</v>
      </c>
      <c r="Q28" s="53">
        <v>3</v>
      </c>
      <c r="R28" s="53">
        <v>3</v>
      </c>
      <c r="S28" s="53">
        <v>3</v>
      </c>
      <c r="T28" s="53">
        <v>3</v>
      </c>
      <c r="U28" s="55" t="s">
        <v>108</v>
      </c>
      <c r="V28" s="54">
        <v>0</v>
      </c>
      <c r="W28" s="54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12"/>
      <c r="AU28" s="58" t="s">
        <v>108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59">
        <f t="shared" si="6"/>
        <v>36</v>
      </c>
    </row>
    <row r="29" spans="1:57" x14ac:dyDescent="0.2">
      <c r="A29" s="199"/>
      <c r="B29" s="178"/>
      <c r="C29" s="183"/>
      <c r="D29" s="2" t="s">
        <v>18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53">
        <v>1</v>
      </c>
      <c r="P29" s="53">
        <v>1</v>
      </c>
      <c r="Q29" s="53">
        <v>1.5</v>
      </c>
      <c r="R29" s="53">
        <v>1.5</v>
      </c>
      <c r="S29" s="53">
        <v>1.5</v>
      </c>
      <c r="T29" s="53">
        <v>1.5</v>
      </c>
      <c r="U29" s="55" t="s">
        <v>108</v>
      </c>
      <c r="V29" s="54">
        <v>0</v>
      </c>
      <c r="W29" s="54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12"/>
      <c r="AU29" s="58" t="s">
        <v>108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59">
        <f t="shared" si="6"/>
        <v>18</v>
      </c>
    </row>
    <row r="30" spans="1:57" x14ac:dyDescent="0.2">
      <c r="A30" s="199"/>
      <c r="B30" s="177" t="s">
        <v>161</v>
      </c>
      <c r="C30" s="182" t="s">
        <v>177</v>
      </c>
      <c r="D30" s="2" t="s">
        <v>17</v>
      </c>
      <c r="E30" s="11">
        <v>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53">
        <v>2</v>
      </c>
      <c r="P30" s="53">
        <v>2</v>
      </c>
      <c r="Q30" s="53">
        <v>3</v>
      </c>
      <c r="R30" s="53">
        <v>3</v>
      </c>
      <c r="S30" s="53">
        <v>3</v>
      </c>
      <c r="T30" s="53">
        <v>3</v>
      </c>
      <c r="U30" s="55" t="s">
        <v>108</v>
      </c>
      <c r="V30" s="54">
        <v>0</v>
      </c>
      <c r="W30" s="54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12"/>
      <c r="AU30" s="58" t="s">
        <v>108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59">
        <f t="shared" si="6"/>
        <v>36</v>
      </c>
    </row>
    <row r="31" spans="1:57" x14ac:dyDescent="0.2">
      <c r="A31" s="199"/>
      <c r="B31" s="178"/>
      <c r="C31" s="183"/>
      <c r="D31" s="2" t="s">
        <v>18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53">
        <v>1</v>
      </c>
      <c r="P31" s="53">
        <v>1</v>
      </c>
      <c r="Q31" s="53">
        <v>1.5</v>
      </c>
      <c r="R31" s="53">
        <v>1.5</v>
      </c>
      <c r="S31" s="53">
        <v>1.5</v>
      </c>
      <c r="T31" s="53">
        <v>1.5</v>
      </c>
      <c r="U31" s="55" t="s">
        <v>108</v>
      </c>
      <c r="V31" s="54">
        <v>0</v>
      </c>
      <c r="W31" s="54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8" t="s">
        <v>108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59">
        <f t="shared" si="6"/>
        <v>18</v>
      </c>
    </row>
    <row r="32" spans="1:57" x14ac:dyDescent="0.2">
      <c r="A32" s="199"/>
      <c r="B32" s="177" t="s">
        <v>162</v>
      </c>
      <c r="C32" s="182" t="s">
        <v>163</v>
      </c>
      <c r="D32" s="2" t="s">
        <v>17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3"/>
      <c r="P32" s="53"/>
      <c r="Q32" s="53"/>
      <c r="R32" s="53"/>
      <c r="S32" s="53"/>
      <c r="T32" s="53"/>
      <c r="U32" s="55" t="s">
        <v>108</v>
      </c>
      <c r="V32" s="54">
        <v>0</v>
      </c>
      <c r="W32" s="54">
        <v>0</v>
      </c>
      <c r="X32" s="12">
        <v>2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51">
        <v>2</v>
      </c>
      <c r="AH32" s="51">
        <v>2</v>
      </c>
      <c r="AI32" s="51">
        <v>2</v>
      </c>
      <c r="AJ32" s="51">
        <v>2</v>
      </c>
      <c r="AK32" s="53">
        <v>1</v>
      </c>
      <c r="AL32" s="53">
        <v>1</v>
      </c>
      <c r="AM32" s="53">
        <v>1</v>
      </c>
      <c r="AN32" s="53">
        <v>1</v>
      </c>
      <c r="AO32" s="53">
        <v>1</v>
      </c>
      <c r="AP32" s="53">
        <v>1</v>
      </c>
      <c r="AQ32" s="53">
        <v>1</v>
      </c>
      <c r="AR32" s="51">
        <v>1</v>
      </c>
      <c r="AS32" s="51">
        <v>1</v>
      </c>
      <c r="AT32" s="51">
        <v>1</v>
      </c>
      <c r="AU32" s="58" t="s">
        <v>108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59">
        <f t="shared" si="6"/>
        <v>36</v>
      </c>
    </row>
    <row r="33" spans="1:57" x14ac:dyDescent="0.2">
      <c r="A33" s="199"/>
      <c r="B33" s="178"/>
      <c r="C33" s="183"/>
      <c r="D33" s="2" t="s">
        <v>18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3"/>
      <c r="P33" s="53"/>
      <c r="Q33" s="53"/>
      <c r="R33" s="53"/>
      <c r="S33" s="53"/>
      <c r="T33" s="53"/>
      <c r="U33" s="55" t="s">
        <v>108</v>
      </c>
      <c r="V33" s="54">
        <v>0</v>
      </c>
      <c r="W33" s="54">
        <v>0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51">
        <v>1</v>
      </c>
      <c r="AH33" s="51">
        <v>1</v>
      </c>
      <c r="AI33" s="51">
        <v>1</v>
      </c>
      <c r="AJ33" s="51">
        <v>1</v>
      </c>
      <c r="AK33" s="52">
        <v>0.5</v>
      </c>
      <c r="AL33" s="52">
        <v>0.5</v>
      </c>
      <c r="AM33" s="52">
        <v>0.5</v>
      </c>
      <c r="AN33" s="52">
        <v>0.5</v>
      </c>
      <c r="AO33" s="52">
        <v>0.5</v>
      </c>
      <c r="AP33" s="52">
        <v>0.5</v>
      </c>
      <c r="AQ33" s="52">
        <v>0.5</v>
      </c>
      <c r="AR33" s="52">
        <v>0.5</v>
      </c>
      <c r="AS33" s="52">
        <v>0.5</v>
      </c>
      <c r="AT33" s="18">
        <v>0.5</v>
      </c>
      <c r="AU33" s="58" t="s">
        <v>108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59">
        <f t="shared" si="6"/>
        <v>18</v>
      </c>
    </row>
    <row r="34" spans="1:57" x14ac:dyDescent="0.2">
      <c r="A34" s="199"/>
      <c r="B34" s="181" t="s">
        <v>135</v>
      </c>
      <c r="C34" s="181" t="s">
        <v>24</v>
      </c>
      <c r="D34" s="2" t="s">
        <v>17</v>
      </c>
      <c r="E34" s="11">
        <v>6</v>
      </c>
      <c r="F34" s="11">
        <v>6</v>
      </c>
      <c r="G34" s="11">
        <v>6</v>
      </c>
      <c r="H34" s="11">
        <v>6</v>
      </c>
      <c r="I34" s="11">
        <v>6</v>
      </c>
      <c r="J34" s="11">
        <v>6</v>
      </c>
      <c r="K34" s="11">
        <v>6</v>
      </c>
      <c r="L34" s="11">
        <v>6</v>
      </c>
      <c r="M34" s="11">
        <v>6</v>
      </c>
      <c r="N34" s="11">
        <v>6</v>
      </c>
      <c r="O34" s="53">
        <v>6</v>
      </c>
      <c r="P34" s="53">
        <v>6</v>
      </c>
      <c r="Q34" s="53">
        <v>6</v>
      </c>
      <c r="R34" s="53">
        <v>6</v>
      </c>
      <c r="S34" s="53">
        <v>6</v>
      </c>
      <c r="T34" s="53">
        <v>6</v>
      </c>
      <c r="U34" s="55" t="s">
        <v>108</v>
      </c>
      <c r="V34" s="54">
        <v>0</v>
      </c>
      <c r="W34" s="54">
        <v>0</v>
      </c>
      <c r="X34" s="12">
        <v>6</v>
      </c>
      <c r="Y34" s="12">
        <v>6</v>
      </c>
      <c r="Z34" s="12">
        <v>6</v>
      </c>
      <c r="AA34" s="12">
        <v>6</v>
      </c>
      <c r="AB34" s="12">
        <v>6</v>
      </c>
      <c r="AC34" s="12">
        <v>6</v>
      </c>
      <c r="AD34" s="12">
        <v>6</v>
      </c>
      <c r="AE34" s="12">
        <v>6</v>
      </c>
      <c r="AF34" s="12">
        <v>6</v>
      </c>
      <c r="AG34" s="51">
        <v>6</v>
      </c>
      <c r="AH34" s="51">
        <v>6</v>
      </c>
      <c r="AI34" s="51">
        <v>6</v>
      </c>
      <c r="AJ34" s="51">
        <v>6</v>
      </c>
      <c r="AK34" s="51">
        <v>6</v>
      </c>
      <c r="AL34" s="51">
        <v>6</v>
      </c>
      <c r="AM34" s="51">
        <v>6</v>
      </c>
      <c r="AN34" s="51">
        <v>6</v>
      </c>
      <c r="AO34" s="51">
        <v>6</v>
      </c>
      <c r="AP34" s="51">
        <v>6</v>
      </c>
      <c r="AQ34" s="51">
        <v>6</v>
      </c>
      <c r="AR34" s="51">
        <v>6</v>
      </c>
      <c r="AS34" s="51">
        <v>6</v>
      </c>
      <c r="AT34" s="12">
        <v>6</v>
      </c>
      <c r="AU34" s="58" t="s">
        <v>108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59">
        <f t="shared" si="3"/>
        <v>234</v>
      </c>
    </row>
    <row r="35" spans="1:57" x14ac:dyDescent="0.2">
      <c r="A35" s="199"/>
      <c r="B35" s="181"/>
      <c r="C35" s="181"/>
      <c r="D35" s="2" t="s">
        <v>18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50">
        <v>3</v>
      </c>
      <c r="P35" s="50">
        <v>3</v>
      </c>
      <c r="Q35" s="50">
        <v>3</v>
      </c>
      <c r="R35" s="50">
        <v>3</v>
      </c>
      <c r="S35" s="50">
        <v>3</v>
      </c>
      <c r="T35" s="50">
        <v>3</v>
      </c>
      <c r="U35" s="55" t="s">
        <v>108</v>
      </c>
      <c r="V35" s="54">
        <v>0</v>
      </c>
      <c r="W35" s="54">
        <v>0</v>
      </c>
      <c r="X35" s="12">
        <v>3</v>
      </c>
      <c r="Y35" s="12">
        <v>3</v>
      </c>
      <c r="Z35" s="12">
        <v>3</v>
      </c>
      <c r="AA35" s="12">
        <v>3</v>
      </c>
      <c r="AB35" s="12">
        <v>3</v>
      </c>
      <c r="AC35" s="12">
        <v>3</v>
      </c>
      <c r="AD35" s="12">
        <v>3</v>
      </c>
      <c r="AE35" s="12">
        <v>3</v>
      </c>
      <c r="AF35" s="12">
        <v>3</v>
      </c>
      <c r="AG35" s="51">
        <v>3</v>
      </c>
      <c r="AH35" s="51">
        <v>3</v>
      </c>
      <c r="AI35" s="51">
        <v>3</v>
      </c>
      <c r="AJ35" s="51">
        <v>3</v>
      </c>
      <c r="AK35" s="51">
        <v>3</v>
      </c>
      <c r="AL35" s="51">
        <v>3</v>
      </c>
      <c r="AM35" s="51">
        <v>3</v>
      </c>
      <c r="AN35" s="51">
        <v>3</v>
      </c>
      <c r="AO35" s="51">
        <v>3</v>
      </c>
      <c r="AP35" s="51">
        <v>3</v>
      </c>
      <c r="AQ35" s="51">
        <v>3</v>
      </c>
      <c r="AR35" s="51">
        <v>3</v>
      </c>
      <c r="AS35" s="51">
        <v>3</v>
      </c>
      <c r="AT35" s="12">
        <v>3</v>
      </c>
      <c r="AU35" s="58" t="s">
        <v>108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59">
        <f t="shared" si="3"/>
        <v>117</v>
      </c>
    </row>
    <row r="36" spans="1:57" x14ac:dyDescent="0.2">
      <c r="A36" s="199"/>
      <c r="B36" s="181" t="s">
        <v>138</v>
      </c>
      <c r="C36" s="181" t="s">
        <v>137</v>
      </c>
      <c r="D36" s="2" t="s">
        <v>17</v>
      </c>
      <c r="E36" s="11">
        <v>2</v>
      </c>
      <c r="F36" s="11">
        <v>2</v>
      </c>
      <c r="G36" s="11">
        <v>2</v>
      </c>
      <c r="H36" s="11">
        <v>2</v>
      </c>
      <c r="I36" s="11">
        <v>2</v>
      </c>
      <c r="J36" s="11">
        <v>2</v>
      </c>
      <c r="K36" s="11">
        <v>2</v>
      </c>
      <c r="L36" s="11">
        <v>2</v>
      </c>
      <c r="M36" s="11">
        <v>2</v>
      </c>
      <c r="N36" s="11">
        <v>2</v>
      </c>
      <c r="O36" s="53">
        <v>2</v>
      </c>
      <c r="P36" s="53">
        <v>2</v>
      </c>
      <c r="Q36" s="53">
        <v>1</v>
      </c>
      <c r="R36" s="53">
        <v>2</v>
      </c>
      <c r="S36" s="53">
        <v>2</v>
      </c>
      <c r="T36" s="53">
        <v>2</v>
      </c>
      <c r="U36" s="55" t="s">
        <v>108</v>
      </c>
      <c r="V36" s="54">
        <v>0</v>
      </c>
      <c r="W36" s="54">
        <v>0</v>
      </c>
      <c r="X36" s="51">
        <v>3</v>
      </c>
      <c r="Y36" s="51">
        <v>3</v>
      </c>
      <c r="Z36" s="51">
        <v>3</v>
      </c>
      <c r="AA36" s="51">
        <v>3</v>
      </c>
      <c r="AB36" s="51">
        <v>3</v>
      </c>
      <c r="AC36" s="51">
        <v>3</v>
      </c>
      <c r="AD36" s="51">
        <v>3</v>
      </c>
      <c r="AE36" s="51">
        <v>3</v>
      </c>
      <c r="AF36" s="51">
        <v>3</v>
      </c>
      <c r="AG36" s="51">
        <v>3</v>
      </c>
      <c r="AH36" s="51">
        <v>3</v>
      </c>
      <c r="AI36" s="51">
        <v>3</v>
      </c>
      <c r="AJ36" s="51">
        <v>3</v>
      </c>
      <c r="AK36" s="51">
        <v>3</v>
      </c>
      <c r="AL36" s="51">
        <v>3</v>
      </c>
      <c r="AM36" s="51">
        <v>3</v>
      </c>
      <c r="AN36" s="51">
        <v>3</v>
      </c>
      <c r="AO36" s="51">
        <v>3</v>
      </c>
      <c r="AP36" s="51">
        <v>3</v>
      </c>
      <c r="AQ36" s="51">
        <v>3</v>
      </c>
      <c r="AR36" s="51">
        <v>3</v>
      </c>
      <c r="AS36" s="51">
        <v>3</v>
      </c>
      <c r="AT36" s="51">
        <v>3</v>
      </c>
      <c r="AU36" s="58" t="s">
        <v>108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59">
        <f t="shared" si="3"/>
        <v>100</v>
      </c>
    </row>
    <row r="37" spans="1:57" x14ac:dyDescent="0.2">
      <c r="A37" s="199"/>
      <c r="B37" s="181"/>
      <c r="C37" s="181"/>
      <c r="D37" s="2" t="s">
        <v>18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50">
        <v>1</v>
      </c>
      <c r="P37" s="50">
        <v>1</v>
      </c>
      <c r="Q37" s="50">
        <v>0.5</v>
      </c>
      <c r="R37" s="50">
        <v>1</v>
      </c>
      <c r="S37" s="50">
        <v>1</v>
      </c>
      <c r="T37" s="50">
        <v>1</v>
      </c>
      <c r="U37" s="55" t="s">
        <v>108</v>
      </c>
      <c r="V37" s="54">
        <v>0</v>
      </c>
      <c r="W37" s="54">
        <v>0</v>
      </c>
      <c r="X37" s="51">
        <v>1.5</v>
      </c>
      <c r="Y37" s="51">
        <v>1.5</v>
      </c>
      <c r="Z37" s="51">
        <v>1.5</v>
      </c>
      <c r="AA37" s="51">
        <v>1.5</v>
      </c>
      <c r="AB37" s="51">
        <v>1.5</v>
      </c>
      <c r="AC37" s="51">
        <v>1.5</v>
      </c>
      <c r="AD37" s="51">
        <v>1.5</v>
      </c>
      <c r="AE37" s="51">
        <v>1.5</v>
      </c>
      <c r="AF37" s="51">
        <v>1.5</v>
      </c>
      <c r="AG37" s="51">
        <v>1.5</v>
      </c>
      <c r="AH37" s="51">
        <v>1.5</v>
      </c>
      <c r="AI37" s="51">
        <v>1.5</v>
      </c>
      <c r="AJ37" s="51">
        <v>1.5</v>
      </c>
      <c r="AK37" s="51">
        <v>1.5</v>
      </c>
      <c r="AL37" s="51">
        <v>1.5</v>
      </c>
      <c r="AM37" s="51">
        <v>1.5</v>
      </c>
      <c r="AN37" s="51">
        <v>1.5</v>
      </c>
      <c r="AO37" s="51">
        <v>1.5</v>
      </c>
      <c r="AP37" s="51">
        <v>1.5</v>
      </c>
      <c r="AQ37" s="51">
        <v>1.5</v>
      </c>
      <c r="AR37" s="51">
        <v>1.5</v>
      </c>
      <c r="AS37" s="51">
        <v>1.5</v>
      </c>
      <c r="AT37" s="51">
        <v>1.5</v>
      </c>
      <c r="AU37" s="58" t="s">
        <v>108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59">
        <f t="shared" si="3"/>
        <v>50</v>
      </c>
    </row>
    <row r="38" spans="1:57" x14ac:dyDescent="0.2">
      <c r="A38" s="199"/>
      <c r="B38" s="181" t="s">
        <v>153</v>
      </c>
      <c r="C38" s="181" t="s">
        <v>25</v>
      </c>
      <c r="D38" s="2" t="s">
        <v>17</v>
      </c>
      <c r="E38" s="11">
        <v>3</v>
      </c>
      <c r="F38" s="11">
        <v>3</v>
      </c>
      <c r="G38" s="11">
        <v>3</v>
      </c>
      <c r="H38" s="11">
        <v>3</v>
      </c>
      <c r="I38" s="11">
        <v>3</v>
      </c>
      <c r="J38" s="11">
        <v>3</v>
      </c>
      <c r="K38" s="11">
        <v>3</v>
      </c>
      <c r="L38" s="11">
        <v>3</v>
      </c>
      <c r="M38" s="11">
        <v>3</v>
      </c>
      <c r="N38" s="11">
        <v>3</v>
      </c>
      <c r="O38" s="53">
        <v>3</v>
      </c>
      <c r="P38" s="53">
        <v>3</v>
      </c>
      <c r="Q38" s="53">
        <v>3</v>
      </c>
      <c r="R38" s="53">
        <v>3</v>
      </c>
      <c r="S38" s="53">
        <v>3</v>
      </c>
      <c r="T38" s="53">
        <v>3</v>
      </c>
      <c r="U38" s="55" t="s">
        <v>108</v>
      </c>
      <c r="V38" s="54">
        <v>0</v>
      </c>
      <c r="W38" s="54">
        <v>0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51">
        <v>1</v>
      </c>
      <c r="AH38" s="51">
        <v>1</v>
      </c>
      <c r="AI38" s="51">
        <v>1</v>
      </c>
      <c r="AJ38" s="51">
        <v>1</v>
      </c>
      <c r="AK38" s="51">
        <v>1</v>
      </c>
      <c r="AL38" s="51">
        <v>1</v>
      </c>
      <c r="AM38" s="51">
        <v>1</v>
      </c>
      <c r="AN38" s="51">
        <v>1</v>
      </c>
      <c r="AO38" s="51">
        <v>1</v>
      </c>
      <c r="AP38" s="51">
        <v>2</v>
      </c>
      <c r="AQ38" s="51">
        <v>2</v>
      </c>
      <c r="AR38" s="51">
        <v>1</v>
      </c>
      <c r="AS38" s="51">
        <v>1</v>
      </c>
      <c r="AT38" s="12">
        <v>1</v>
      </c>
      <c r="AU38" s="58" t="s">
        <v>108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59">
        <f t="shared" si="3"/>
        <v>73</v>
      </c>
    </row>
    <row r="39" spans="1:57" x14ac:dyDescent="0.2">
      <c r="A39" s="199"/>
      <c r="B39" s="181"/>
      <c r="C39" s="181"/>
      <c r="D39" s="2" t="s">
        <v>18</v>
      </c>
      <c r="E39" s="17">
        <v>1.5</v>
      </c>
      <c r="F39" s="17">
        <v>1.5</v>
      </c>
      <c r="G39" s="17">
        <v>1.5</v>
      </c>
      <c r="H39" s="17">
        <v>1.5</v>
      </c>
      <c r="I39" s="17">
        <v>1.5</v>
      </c>
      <c r="J39" s="17">
        <v>1.5</v>
      </c>
      <c r="K39" s="17">
        <v>1.5</v>
      </c>
      <c r="L39" s="17">
        <v>1.5</v>
      </c>
      <c r="M39" s="17">
        <v>1.5</v>
      </c>
      <c r="N39" s="17">
        <v>1.5</v>
      </c>
      <c r="O39" s="50">
        <v>1.5</v>
      </c>
      <c r="P39" s="50">
        <v>1.5</v>
      </c>
      <c r="Q39" s="50">
        <v>1.5</v>
      </c>
      <c r="R39" s="50">
        <v>1.5</v>
      </c>
      <c r="S39" s="50">
        <v>1.5</v>
      </c>
      <c r="T39" s="50">
        <v>1.5</v>
      </c>
      <c r="U39" s="55" t="s">
        <v>108</v>
      </c>
      <c r="V39" s="54">
        <v>0</v>
      </c>
      <c r="W39" s="54">
        <v>0</v>
      </c>
      <c r="X39" s="18">
        <v>0.5</v>
      </c>
      <c r="Y39" s="18">
        <v>0.5</v>
      </c>
      <c r="Z39" s="18">
        <v>0.5</v>
      </c>
      <c r="AA39" s="18">
        <v>0.5</v>
      </c>
      <c r="AB39" s="18">
        <v>0.5</v>
      </c>
      <c r="AC39" s="18">
        <v>0.5</v>
      </c>
      <c r="AD39" s="18">
        <v>0.5</v>
      </c>
      <c r="AE39" s="18">
        <v>0.5</v>
      </c>
      <c r="AF39" s="18">
        <v>0.5</v>
      </c>
      <c r="AG39" s="52">
        <v>0.5</v>
      </c>
      <c r="AH39" s="52">
        <v>0.5</v>
      </c>
      <c r="AI39" s="52">
        <v>0.5</v>
      </c>
      <c r="AJ39" s="52">
        <v>0.5</v>
      </c>
      <c r="AK39" s="52">
        <v>0.5</v>
      </c>
      <c r="AL39" s="52">
        <v>0.5</v>
      </c>
      <c r="AM39" s="52">
        <v>0.5</v>
      </c>
      <c r="AN39" s="52">
        <v>0.5</v>
      </c>
      <c r="AO39" s="52">
        <v>0.5</v>
      </c>
      <c r="AP39" s="52">
        <v>1</v>
      </c>
      <c r="AQ39" s="52">
        <v>1</v>
      </c>
      <c r="AR39" s="52">
        <v>0.5</v>
      </c>
      <c r="AS39" s="52">
        <v>0.5</v>
      </c>
      <c r="AT39" s="18">
        <v>0.5</v>
      </c>
      <c r="AU39" s="58" t="s">
        <v>108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59">
        <f t="shared" si="3"/>
        <v>36.5</v>
      </c>
    </row>
    <row r="40" spans="1:57" x14ac:dyDescent="0.2">
      <c r="A40" s="199"/>
      <c r="B40" s="182" t="s">
        <v>154</v>
      </c>
      <c r="C40" s="182" t="s">
        <v>155</v>
      </c>
      <c r="D40" s="2" t="s">
        <v>17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80">
        <v>1</v>
      </c>
      <c r="R40" s="80"/>
      <c r="S40" s="80"/>
      <c r="T40" s="80"/>
      <c r="U40" s="55" t="s">
        <v>108</v>
      </c>
      <c r="V40" s="54">
        <v>0</v>
      </c>
      <c r="W40" s="54">
        <v>0</v>
      </c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1</v>
      </c>
      <c r="AD40" s="22">
        <v>1</v>
      </c>
      <c r="AE40" s="22">
        <v>1</v>
      </c>
      <c r="AF40" s="22">
        <v>1</v>
      </c>
      <c r="AG40" s="80">
        <v>1</v>
      </c>
      <c r="AH40" s="80">
        <v>1</v>
      </c>
      <c r="AI40" s="80">
        <v>1</v>
      </c>
      <c r="AJ40" s="80">
        <v>1</v>
      </c>
      <c r="AK40" s="80">
        <v>1</v>
      </c>
      <c r="AL40" s="80">
        <v>1</v>
      </c>
      <c r="AM40" s="80">
        <v>1</v>
      </c>
      <c r="AN40" s="80">
        <v>1</v>
      </c>
      <c r="AO40" s="80">
        <v>1</v>
      </c>
      <c r="AP40" s="80">
        <v>1</v>
      </c>
      <c r="AQ40" s="80">
        <v>1</v>
      </c>
      <c r="AR40" s="80">
        <v>1</v>
      </c>
      <c r="AS40" s="80">
        <v>1</v>
      </c>
      <c r="AT40" s="22">
        <v>1</v>
      </c>
      <c r="AU40" s="58"/>
      <c r="AV40" s="11"/>
      <c r="AW40" s="11"/>
      <c r="AX40" s="11"/>
      <c r="AY40" s="11"/>
      <c r="AZ40" s="11"/>
      <c r="BA40" s="11"/>
      <c r="BB40" s="11"/>
      <c r="BC40" s="11"/>
      <c r="BD40" s="11"/>
      <c r="BE40" s="59">
        <f t="shared" si="3"/>
        <v>36</v>
      </c>
    </row>
    <row r="41" spans="1:57" x14ac:dyDescent="0.2">
      <c r="A41" s="199"/>
      <c r="B41" s="183"/>
      <c r="C41" s="183"/>
      <c r="D41" s="2" t="s">
        <v>18</v>
      </c>
      <c r="E41" s="17">
        <v>0.5</v>
      </c>
      <c r="F41" s="17">
        <v>0.5</v>
      </c>
      <c r="G41" s="17">
        <v>0.5</v>
      </c>
      <c r="H41" s="17">
        <v>0.5</v>
      </c>
      <c r="I41" s="17">
        <v>0.5</v>
      </c>
      <c r="J41" s="17">
        <v>0.5</v>
      </c>
      <c r="K41" s="17">
        <v>0.5</v>
      </c>
      <c r="L41" s="17">
        <v>0.5</v>
      </c>
      <c r="M41" s="17">
        <v>0.5</v>
      </c>
      <c r="N41" s="17">
        <v>0.5</v>
      </c>
      <c r="O41" s="17">
        <v>0.5</v>
      </c>
      <c r="P41" s="17">
        <v>0.5</v>
      </c>
      <c r="Q41" s="17">
        <v>0.5</v>
      </c>
      <c r="R41" s="22"/>
      <c r="S41" s="22"/>
      <c r="T41" s="22"/>
      <c r="U41" s="55" t="s">
        <v>108</v>
      </c>
      <c r="V41" s="54">
        <v>0</v>
      </c>
      <c r="W41" s="54">
        <v>0</v>
      </c>
      <c r="X41" s="17">
        <v>0.5</v>
      </c>
      <c r="Y41" s="17">
        <v>0.5</v>
      </c>
      <c r="Z41" s="17">
        <v>0.5</v>
      </c>
      <c r="AA41" s="17">
        <v>0.5</v>
      </c>
      <c r="AB41" s="17">
        <v>0.5</v>
      </c>
      <c r="AC41" s="17">
        <v>0.5</v>
      </c>
      <c r="AD41" s="17">
        <v>0.5</v>
      </c>
      <c r="AE41" s="17">
        <v>0.5</v>
      </c>
      <c r="AF41" s="17">
        <v>0.5</v>
      </c>
      <c r="AG41" s="50">
        <v>0.5</v>
      </c>
      <c r="AH41" s="50">
        <v>0.5</v>
      </c>
      <c r="AI41" s="50">
        <v>0.5</v>
      </c>
      <c r="AJ41" s="50">
        <v>0.5</v>
      </c>
      <c r="AK41" s="50">
        <v>0.5</v>
      </c>
      <c r="AL41" s="50">
        <v>0.5</v>
      </c>
      <c r="AM41" s="50">
        <v>0.5</v>
      </c>
      <c r="AN41" s="50">
        <v>0.5</v>
      </c>
      <c r="AO41" s="50">
        <v>0.5</v>
      </c>
      <c r="AP41" s="50">
        <v>0.5</v>
      </c>
      <c r="AQ41" s="50">
        <v>0.5</v>
      </c>
      <c r="AR41" s="50">
        <v>0.5</v>
      </c>
      <c r="AS41" s="50">
        <v>0.5</v>
      </c>
      <c r="AT41" s="17">
        <v>0.5</v>
      </c>
      <c r="AU41" s="58"/>
      <c r="AV41" s="11"/>
      <c r="AW41" s="11"/>
      <c r="AX41" s="11"/>
      <c r="AY41" s="11"/>
      <c r="AZ41" s="11"/>
      <c r="BA41" s="11"/>
      <c r="BB41" s="11"/>
      <c r="BC41" s="11"/>
      <c r="BD41" s="11"/>
      <c r="BE41" s="59">
        <f t="shared" si="3"/>
        <v>18</v>
      </c>
    </row>
    <row r="42" spans="1:57" ht="10.5" customHeight="1" x14ac:dyDescent="0.2">
      <c r="A42" s="199"/>
      <c r="B42" s="179" t="s">
        <v>38</v>
      </c>
      <c r="C42" s="179" t="s">
        <v>47</v>
      </c>
      <c r="D42" s="108" t="s">
        <v>17</v>
      </c>
      <c r="E42" s="84">
        <f>SUM(E44)</f>
        <v>0</v>
      </c>
      <c r="F42" s="84">
        <f t="shared" ref="F42:T42" si="7">SUM(F44)</f>
        <v>0</v>
      </c>
      <c r="G42" s="84">
        <f t="shared" si="7"/>
        <v>0</v>
      </c>
      <c r="H42" s="84">
        <f t="shared" si="7"/>
        <v>0</v>
      </c>
      <c r="I42" s="84">
        <f t="shared" si="7"/>
        <v>0</v>
      </c>
      <c r="J42" s="84">
        <f t="shared" si="7"/>
        <v>0</v>
      </c>
      <c r="K42" s="84">
        <f t="shared" si="7"/>
        <v>0</v>
      </c>
      <c r="L42" s="84">
        <f t="shared" si="7"/>
        <v>0</v>
      </c>
      <c r="M42" s="84">
        <f t="shared" si="7"/>
        <v>0</v>
      </c>
      <c r="N42" s="84">
        <f t="shared" si="7"/>
        <v>0</v>
      </c>
      <c r="O42" s="84">
        <f t="shared" si="7"/>
        <v>0</v>
      </c>
      <c r="P42" s="84">
        <f t="shared" si="7"/>
        <v>0</v>
      </c>
      <c r="Q42" s="84">
        <f t="shared" si="7"/>
        <v>0</v>
      </c>
      <c r="R42" s="84">
        <f t="shared" si="7"/>
        <v>0</v>
      </c>
      <c r="S42" s="84">
        <f t="shared" si="7"/>
        <v>0</v>
      </c>
      <c r="T42" s="84">
        <f t="shared" si="7"/>
        <v>0</v>
      </c>
      <c r="U42" s="145" t="s">
        <v>108</v>
      </c>
      <c r="V42" s="145">
        <v>0</v>
      </c>
      <c r="W42" s="145">
        <v>0</v>
      </c>
      <c r="X42" s="146">
        <f t="shared" ref="X42:AT43" si="8">SUM(X44)</f>
        <v>1</v>
      </c>
      <c r="Y42" s="146">
        <f t="shared" si="8"/>
        <v>1</v>
      </c>
      <c r="Z42" s="146">
        <f t="shared" si="8"/>
        <v>1</v>
      </c>
      <c r="AA42" s="146">
        <f t="shared" si="8"/>
        <v>1</v>
      </c>
      <c r="AB42" s="146">
        <f t="shared" si="8"/>
        <v>1</v>
      </c>
      <c r="AC42" s="146">
        <f t="shared" si="8"/>
        <v>1</v>
      </c>
      <c r="AD42" s="146">
        <f t="shared" si="8"/>
        <v>1</v>
      </c>
      <c r="AE42" s="146">
        <f t="shared" si="8"/>
        <v>1</v>
      </c>
      <c r="AF42" s="146">
        <f t="shared" si="8"/>
        <v>1</v>
      </c>
      <c r="AG42" s="146">
        <f t="shared" si="8"/>
        <v>1</v>
      </c>
      <c r="AH42" s="146">
        <f t="shared" si="8"/>
        <v>1</v>
      </c>
      <c r="AI42" s="146">
        <f t="shared" si="8"/>
        <v>1</v>
      </c>
      <c r="AJ42" s="146">
        <f t="shared" si="8"/>
        <v>1</v>
      </c>
      <c r="AK42" s="146">
        <f t="shared" si="8"/>
        <v>2</v>
      </c>
      <c r="AL42" s="146">
        <f t="shared" si="8"/>
        <v>2</v>
      </c>
      <c r="AM42" s="146">
        <f t="shared" si="8"/>
        <v>2</v>
      </c>
      <c r="AN42" s="146">
        <f t="shared" si="8"/>
        <v>2</v>
      </c>
      <c r="AO42" s="146">
        <f t="shared" si="8"/>
        <v>2</v>
      </c>
      <c r="AP42" s="146">
        <f t="shared" si="8"/>
        <v>1</v>
      </c>
      <c r="AQ42" s="146">
        <f t="shared" si="8"/>
        <v>1</v>
      </c>
      <c r="AR42" s="146">
        <f t="shared" si="8"/>
        <v>1</v>
      </c>
      <c r="AS42" s="146">
        <f t="shared" si="8"/>
        <v>1</v>
      </c>
      <c r="AT42" s="146">
        <f t="shared" si="8"/>
        <v>1</v>
      </c>
      <c r="AU42" s="75" t="s">
        <v>108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84">
        <f t="shared" si="3"/>
        <v>28</v>
      </c>
    </row>
    <row r="43" spans="1:57" ht="9.75" customHeight="1" x14ac:dyDescent="0.2">
      <c r="A43" s="199"/>
      <c r="B43" s="180"/>
      <c r="C43" s="180"/>
      <c r="D43" s="108" t="s">
        <v>18</v>
      </c>
      <c r="E43" s="84">
        <f>SUM(E45)</f>
        <v>0</v>
      </c>
      <c r="F43" s="84">
        <f t="shared" ref="F43:T43" si="9">SUM(F45)</f>
        <v>0</v>
      </c>
      <c r="G43" s="84">
        <f t="shared" si="9"/>
        <v>0</v>
      </c>
      <c r="H43" s="84">
        <f t="shared" si="9"/>
        <v>0</v>
      </c>
      <c r="I43" s="84">
        <f t="shared" si="9"/>
        <v>0</v>
      </c>
      <c r="J43" s="84">
        <f t="shared" si="9"/>
        <v>0</v>
      </c>
      <c r="K43" s="84">
        <f t="shared" si="9"/>
        <v>0</v>
      </c>
      <c r="L43" s="84">
        <f t="shared" si="9"/>
        <v>0</v>
      </c>
      <c r="M43" s="84">
        <f t="shared" si="9"/>
        <v>0</v>
      </c>
      <c r="N43" s="84">
        <f t="shared" si="9"/>
        <v>0</v>
      </c>
      <c r="O43" s="84">
        <f t="shared" si="9"/>
        <v>0</v>
      </c>
      <c r="P43" s="84">
        <f t="shared" si="9"/>
        <v>0</v>
      </c>
      <c r="Q43" s="84">
        <f t="shared" si="9"/>
        <v>0</v>
      </c>
      <c r="R43" s="84">
        <f t="shared" si="9"/>
        <v>0</v>
      </c>
      <c r="S43" s="84">
        <f t="shared" si="9"/>
        <v>0</v>
      </c>
      <c r="T43" s="84">
        <f t="shared" si="9"/>
        <v>0</v>
      </c>
      <c r="U43" s="145" t="s">
        <v>108</v>
      </c>
      <c r="V43" s="145">
        <v>0</v>
      </c>
      <c r="W43" s="145">
        <v>0</v>
      </c>
      <c r="X43" s="146">
        <f t="shared" si="8"/>
        <v>0.5</v>
      </c>
      <c r="Y43" s="146">
        <f t="shared" si="8"/>
        <v>0.5</v>
      </c>
      <c r="Z43" s="146">
        <f t="shared" si="8"/>
        <v>0.5</v>
      </c>
      <c r="AA43" s="146">
        <f t="shared" si="8"/>
        <v>0.5</v>
      </c>
      <c r="AB43" s="146">
        <f t="shared" si="8"/>
        <v>0.5</v>
      </c>
      <c r="AC43" s="146">
        <f t="shared" si="8"/>
        <v>0.5</v>
      </c>
      <c r="AD43" s="146">
        <f t="shared" si="8"/>
        <v>0.5</v>
      </c>
      <c r="AE43" s="146">
        <f t="shared" si="8"/>
        <v>0.5</v>
      </c>
      <c r="AF43" s="146">
        <f t="shared" si="8"/>
        <v>0.5</v>
      </c>
      <c r="AG43" s="146">
        <f t="shared" si="8"/>
        <v>0.5</v>
      </c>
      <c r="AH43" s="146">
        <f t="shared" si="8"/>
        <v>0.5</v>
      </c>
      <c r="AI43" s="146">
        <f t="shared" si="8"/>
        <v>0.5</v>
      </c>
      <c r="AJ43" s="146">
        <f t="shared" si="8"/>
        <v>0.5</v>
      </c>
      <c r="AK43" s="146">
        <f t="shared" si="8"/>
        <v>1</v>
      </c>
      <c r="AL43" s="146">
        <f t="shared" si="8"/>
        <v>1</v>
      </c>
      <c r="AM43" s="146">
        <f t="shared" si="8"/>
        <v>1</v>
      </c>
      <c r="AN43" s="146">
        <f t="shared" si="8"/>
        <v>1</v>
      </c>
      <c r="AO43" s="146">
        <f t="shared" si="8"/>
        <v>1</v>
      </c>
      <c r="AP43" s="146">
        <f t="shared" si="8"/>
        <v>0.5</v>
      </c>
      <c r="AQ43" s="146">
        <f t="shared" si="8"/>
        <v>0.5</v>
      </c>
      <c r="AR43" s="146">
        <f t="shared" si="8"/>
        <v>0.5</v>
      </c>
      <c r="AS43" s="146">
        <f t="shared" si="8"/>
        <v>0.5</v>
      </c>
      <c r="AT43" s="146">
        <f t="shared" si="8"/>
        <v>0.5</v>
      </c>
      <c r="AU43" s="75" t="s">
        <v>108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84">
        <f t="shared" si="3"/>
        <v>14</v>
      </c>
    </row>
    <row r="44" spans="1:57" ht="12.75" customHeight="1" x14ac:dyDescent="0.2">
      <c r="A44" s="199"/>
      <c r="B44" s="179" t="s">
        <v>110</v>
      </c>
      <c r="C44" s="179" t="s">
        <v>49</v>
      </c>
      <c r="D44" s="108" t="s">
        <v>17</v>
      </c>
      <c r="E44" s="84">
        <f>SUM(E46)</f>
        <v>0</v>
      </c>
      <c r="F44" s="84">
        <f t="shared" ref="F44:T44" si="10">SUM(F46)</f>
        <v>0</v>
      </c>
      <c r="G44" s="84">
        <f t="shared" si="10"/>
        <v>0</v>
      </c>
      <c r="H44" s="84">
        <f t="shared" si="10"/>
        <v>0</v>
      </c>
      <c r="I44" s="84">
        <f t="shared" si="10"/>
        <v>0</v>
      </c>
      <c r="J44" s="84">
        <f t="shared" si="10"/>
        <v>0</v>
      </c>
      <c r="K44" s="84">
        <f t="shared" si="10"/>
        <v>0</v>
      </c>
      <c r="L44" s="84">
        <f t="shared" si="10"/>
        <v>0</v>
      </c>
      <c r="M44" s="84">
        <f t="shared" si="10"/>
        <v>0</v>
      </c>
      <c r="N44" s="84">
        <f t="shared" si="10"/>
        <v>0</v>
      </c>
      <c r="O44" s="84">
        <f t="shared" si="10"/>
        <v>0</v>
      </c>
      <c r="P44" s="84">
        <f t="shared" si="10"/>
        <v>0</v>
      </c>
      <c r="Q44" s="84">
        <f t="shared" si="10"/>
        <v>0</v>
      </c>
      <c r="R44" s="84">
        <f t="shared" si="10"/>
        <v>0</v>
      </c>
      <c r="S44" s="84">
        <f t="shared" si="10"/>
        <v>0</v>
      </c>
      <c r="T44" s="84">
        <f t="shared" si="10"/>
        <v>0</v>
      </c>
      <c r="U44" s="145" t="s">
        <v>108</v>
      </c>
      <c r="V44" s="145">
        <v>0</v>
      </c>
      <c r="W44" s="145">
        <v>0</v>
      </c>
      <c r="X44" s="146">
        <f t="shared" ref="X44:AT45" si="11">SUM(X46)</f>
        <v>1</v>
      </c>
      <c r="Y44" s="146">
        <f t="shared" si="11"/>
        <v>1</v>
      </c>
      <c r="Z44" s="146">
        <f t="shared" si="11"/>
        <v>1</v>
      </c>
      <c r="AA44" s="146">
        <f t="shared" si="11"/>
        <v>1</v>
      </c>
      <c r="AB44" s="146">
        <f t="shared" si="11"/>
        <v>1</v>
      </c>
      <c r="AC44" s="146">
        <f t="shared" si="11"/>
        <v>1</v>
      </c>
      <c r="AD44" s="146">
        <f t="shared" si="11"/>
        <v>1</v>
      </c>
      <c r="AE44" s="146">
        <f t="shared" si="11"/>
        <v>1</v>
      </c>
      <c r="AF44" s="146">
        <f t="shared" si="11"/>
        <v>1</v>
      </c>
      <c r="AG44" s="146">
        <f t="shared" si="11"/>
        <v>1</v>
      </c>
      <c r="AH44" s="146">
        <f t="shared" si="11"/>
        <v>1</v>
      </c>
      <c r="AI44" s="146">
        <f t="shared" si="11"/>
        <v>1</v>
      </c>
      <c r="AJ44" s="146">
        <f t="shared" si="11"/>
        <v>1</v>
      </c>
      <c r="AK44" s="146">
        <f t="shared" si="11"/>
        <v>2</v>
      </c>
      <c r="AL44" s="146">
        <f t="shared" si="11"/>
        <v>2</v>
      </c>
      <c r="AM44" s="146">
        <f t="shared" si="11"/>
        <v>2</v>
      </c>
      <c r="AN44" s="146">
        <f t="shared" si="11"/>
        <v>2</v>
      </c>
      <c r="AO44" s="146">
        <f t="shared" si="11"/>
        <v>2</v>
      </c>
      <c r="AP44" s="146">
        <f t="shared" si="11"/>
        <v>1</v>
      </c>
      <c r="AQ44" s="146">
        <f t="shared" si="11"/>
        <v>1</v>
      </c>
      <c r="AR44" s="146">
        <f t="shared" si="11"/>
        <v>1</v>
      </c>
      <c r="AS44" s="146">
        <f t="shared" si="11"/>
        <v>1</v>
      </c>
      <c r="AT44" s="146">
        <f t="shared" si="11"/>
        <v>1</v>
      </c>
      <c r="AU44" s="75" t="s">
        <v>108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84">
        <f t="shared" si="3"/>
        <v>28</v>
      </c>
    </row>
    <row r="45" spans="1:57" x14ac:dyDescent="0.2">
      <c r="A45" s="199"/>
      <c r="B45" s="180"/>
      <c r="C45" s="180"/>
      <c r="D45" s="108" t="s">
        <v>18</v>
      </c>
      <c r="E45" s="84">
        <f>SUM(E47)</f>
        <v>0</v>
      </c>
      <c r="F45" s="84">
        <f t="shared" ref="F45:T45" si="12">SUM(F47)</f>
        <v>0</v>
      </c>
      <c r="G45" s="84">
        <f t="shared" si="12"/>
        <v>0</v>
      </c>
      <c r="H45" s="84">
        <f t="shared" si="12"/>
        <v>0</v>
      </c>
      <c r="I45" s="84">
        <f t="shared" si="12"/>
        <v>0</v>
      </c>
      <c r="J45" s="84">
        <f t="shared" si="12"/>
        <v>0</v>
      </c>
      <c r="K45" s="84">
        <f t="shared" si="12"/>
        <v>0</v>
      </c>
      <c r="L45" s="84">
        <f t="shared" si="12"/>
        <v>0</v>
      </c>
      <c r="M45" s="84">
        <f t="shared" si="12"/>
        <v>0</v>
      </c>
      <c r="N45" s="84">
        <f t="shared" si="12"/>
        <v>0</v>
      </c>
      <c r="O45" s="84">
        <f t="shared" si="12"/>
        <v>0</v>
      </c>
      <c r="P45" s="84">
        <f t="shared" si="12"/>
        <v>0</v>
      </c>
      <c r="Q45" s="84">
        <f t="shared" si="12"/>
        <v>0</v>
      </c>
      <c r="R45" s="84">
        <f t="shared" si="12"/>
        <v>0</v>
      </c>
      <c r="S45" s="84">
        <f t="shared" si="12"/>
        <v>0</v>
      </c>
      <c r="T45" s="84">
        <f t="shared" si="12"/>
        <v>0</v>
      </c>
      <c r="U45" s="145" t="s">
        <v>108</v>
      </c>
      <c r="V45" s="145">
        <v>0</v>
      </c>
      <c r="W45" s="145">
        <v>0</v>
      </c>
      <c r="X45" s="146">
        <f t="shared" si="11"/>
        <v>0.5</v>
      </c>
      <c r="Y45" s="146">
        <f t="shared" si="11"/>
        <v>0.5</v>
      </c>
      <c r="Z45" s="146">
        <f t="shared" si="11"/>
        <v>0.5</v>
      </c>
      <c r="AA45" s="146">
        <f t="shared" si="11"/>
        <v>0.5</v>
      </c>
      <c r="AB45" s="146">
        <f t="shared" si="11"/>
        <v>0.5</v>
      </c>
      <c r="AC45" s="146">
        <f t="shared" si="11"/>
        <v>0.5</v>
      </c>
      <c r="AD45" s="146">
        <f t="shared" si="11"/>
        <v>0.5</v>
      </c>
      <c r="AE45" s="146">
        <f t="shared" si="11"/>
        <v>0.5</v>
      </c>
      <c r="AF45" s="146">
        <f t="shared" si="11"/>
        <v>0.5</v>
      </c>
      <c r="AG45" s="146">
        <f t="shared" si="11"/>
        <v>0.5</v>
      </c>
      <c r="AH45" s="146">
        <f t="shared" si="11"/>
        <v>0.5</v>
      </c>
      <c r="AI45" s="146">
        <f t="shared" si="11"/>
        <v>0.5</v>
      </c>
      <c r="AJ45" s="146">
        <f t="shared" si="11"/>
        <v>0.5</v>
      </c>
      <c r="AK45" s="146">
        <f t="shared" si="11"/>
        <v>1</v>
      </c>
      <c r="AL45" s="146">
        <f t="shared" si="11"/>
        <v>1</v>
      </c>
      <c r="AM45" s="146">
        <f t="shared" si="11"/>
        <v>1</v>
      </c>
      <c r="AN45" s="146">
        <f t="shared" si="11"/>
        <v>1</v>
      </c>
      <c r="AO45" s="146">
        <f t="shared" si="11"/>
        <v>1</v>
      </c>
      <c r="AP45" s="146">
        <f t="shared" si="11"/>
        <v>0.5</v>
      </c>
      <c r="AQ45" s="146">
        <f t="shared" si="11"/>
        <v>0.5</v>
      </c>
      <c r="AR45" s="146">
        <f t="shared" si="11"/>
        <v>0.5</v>
      </c>
      <c r="AS45" s="146">
        <f t="shared" si="11"/>
        <v>0.5</v>
      </c>
      <c r="AT45" s="146">
        <f t="shared" si="11"/>
        <v>0.5</v>
      </c>
      <c r="AU45" s="75" t="s">
        <v>108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84">
        <f t="shared" si="3"/>
        <v>14</v>
      </c>
    </row>
    <row r="46" spans="1:57" x14ac:dyDescent="0.2">
      <c r="A46" s="199"/>
      <c r="B46" s="177" t="s">
        <v>50</v>
      </c>
      <c r="C46" s="177" t="s">
        <v>49</v>
      </c>
      <c r="D46" s="49" t="s">
        <v>17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5" t="s">
        <v>108</v>
      </c>
      <c r="V46" s="54">
        <v>0</v>
      </c>
      <c r="W46" s="54">
        <v>0</v>
      </c>
      <c r="X46" s="149">
        <v>1</v>
      </c>
      <c r="Y46" s="149">
        <v>1</v>
      </c>
      <c r="Z46" s="149">
        <v>1</v>
      </c>
      <c r="AA46" s="149">
        <v>1</v>
      </c>
      <c r="AB46" s="149">
        <v>1</v>
      </c>
      <c r="AC46" s="149">
        <v>1</v>
      </c>
      <c r="AD46" s="149">
        <v>1</v>
      </c>
      <c r="AE46" s="149">
        <v>1</v>
      </c>
      <c r="AF46" s="149">
        <v>1</v>
      </c>
      <c r="AG46" s="149">
        <v>1</v>
      </c>
      <c r="AH46" s="149">
        <v>1</v>
      </c>
      <c r="AI46" s="149">
        <v>1</v>
      </c>
      <c r="AJ46" s="149">
        <v>1</v>
      </c>
      <c r="AK46" s="149">
        <v>2</v>
      </c>
      <c r="AL46" s="149">
        <v>2</v>
      </c>
      <c r="AM46" s="149">
        <v>2</v>
      </c>
      <c r="AN46" s="149">
        <v>2</v>
      </c>
      <c r="AO46" s="149">
        <v>2</v>
      </c>
      <c r="AP46" s="149">
        <v>1</v>
      </c>
      <c r="AQ46" s="149">
        <v>1</v>
      </c>
      <c r="AR46" s="149">
        <v>1</v>
      </c>
      <c r="AS46" s="149">
        <v>1</v>
      </c>
      <c r="AT46" s="149">
        <v>1</v>
      </c>
      <c r="AU46" s="58" t="s">
        <v>108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9">
        <f t="shared" si="3"/>
        <v>28</v>
      </c>
    </row>
    <row r="47" spans="1:57" x14ac:dyDescent="0.2">
      <c r="A47" s="199"/>
      <c r="B47" s="178"/>
      <c r="C47" s="178"/>
      <c r="D47" s="49" t="s">
        <v>18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5" t="s">
        <v>108</v>
      </c>
      <c r="V47" s="54">
        <v>0</v>
      </c>
      <c r="W47" s="54">
        <v>0</v>
      </c>
      <c r="X47" s="52">
        <v>0.5</v>
      </c>
      <c r="Y47" s="52">
        <v>0.5</v>
      </c>
      <c r="Z47" s="52">
        <v>0.5</v>
      </c>
      <c r="AA47" s="52">
        <v>0.5</v>
      </c>
      <c r="AB47" s="52">
        <v>0.5</v>
      </c>
      <c r="AC47" s="52">
        <v>0.5</v>
      </c>
      <c r="AD47" s="52">
        <v>0.5</v>
      </c>
      <c r="AE47" s="52">
        <v>0.5</v>
      </c>
      <c r="AF47" s="52">
        <v>0.5</v>
      </c>
      <c r="AG47" s="52">
        <v>0.5</v>
      </c>
      <c r="AH47" s="52">
        <v>0.5</v>
      </c>
      <c r="AI47" s="52">
        <v>0.5</v>
      </c>
      <c r="AJ47" s="52">
        <v>0.5</v>
      </c>
      <c r="AK47" s="52">
        <v>1</v>
      </c>
      <c r="AL47" s="52">
        <v>1</v>
      </c>
      <c r="AM47" s="52">
        <v>1</v>
      </c>
      <c r="AN47" s="52">
        <v>1</v>
      </c>
      <c r="AO47" s="52">
        <v>1</v>
      </c>
      <c r="AP47" s="52">
        <v>0.5</v>
      </c>
      <c r="AQ47" s="52">
        <v>0.5</v>
      </c>
      <c r="AR47" s="52">
        <v>0.5</v>
      </c>
      <c r="AS47" s="52">
        <v>0.5</v>
      </c>
      <c r="AT47" s="52">
        <v>0.5</v>
      </c>
      <c r="AU47" s="58" t="s">
        <v>108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9">
        <f t="shared" si="3"/>
        <v>14</v>
      </c>
    </row>
    <row r="48" spans="1:57" ht="20.25" customHeight="1" x14ac:dyDescent="0.2">
      <c r="A48" s="199"/>
      <c r="B48" s="187" t="s">
        <v>31</v>
      </c>
      <c r="C48" s="188"/>
      <c r="D48" s="189"/>
      <c r="E48" s="84">
        <f t="shared" ref="E48:T48" si="13">SUM(E8,E42)</f>
        <v>36</v>
      </c>
      <c r="F48" s="84">
        <f t="shared" si="13"/>
        <v>36</v>
      </c>
      <c r="G48" s="84">
        <f t="shared" si="13"/>
        <v>36</v>
      </c>
      <c r="H48" s="84">
        <f t="shared" si="13"/>
        <v>36</v>
      </c>
      <c r="I48" s="84">
        <f t="shared" si="13"/>
        <v>36</v>
      </c>
      <c r="J48" s="84">
        <f t="shared" si="13"/>
        <v>36</v>
      </c>
      <c r="K48" s="84">
        <f t="shared" si="13"/>
        <v>36</v>
      </c>
      <c r="L48" s="84">
        <f t="shared" si="13"/>
        <v>36</v>
      </c>
      <c r="M48" s="84">
        <f t="shared" si="13"/>
        <v>36</v>
      </c>
      <c r="N48" s="84">
        <f t="shared" si="13"/>
        <v>36</v>
      </c>
      <c r="O48" s="84">
        <f t="shared" si="13"/>
        <v>36</v>
      </c>
      <c r="P48" s="84">
        <f t="shared" si="13"/>
        <v>36</v>
      </c>
      <c r="Q48" s="84">
        <f t="shared" si="13"/>
        <v>36</v>
      </c>
      <c r="R48" s="84">
        <f t="shared" si="13"/>
        <v>36</v>
      </c>
      <c r="S48" s="84">
        <f t="shared" si="13"/>
        <v>36</v>
      </c>
      <c r="T48" s="84">
        <f t="shared" si="13"/>
        <v>36</v>
      </c>
      <c r="U48" s="75">
        <v>0</v>
      </c>
      <c r="V48" s="84">
        <f>SUM(V8,V42,V44,)</f>
        <v>0</v>
      </c>
      <c r="W48" s="84">
        <f>SUM(W8,W42,W44,)</f>
        <v>0</v>
      </c>
      <c r="X48" s="84">
        <f t="shared" ref="X48:AT48" si="14">SUM(X8,X42)</f>
        <v>36</v>
      </c>
      <c r="Y48" s="84">
        <f t="shared" si="14"/>
        <v>36</v>
      </c>
      <c r="Z48" s="84">
        <f t="shared" si="14"/>
        <v>36</v>
      </c>
      <c r="AA48" s="84">
        <f t="shared" si="14"/>
        <v>36</v>
      </c>
      <c r="AB48" s="84">
        <f t="shared" si="14"/>
        <v>36</v>
      </c>
      <c r="AC48" s="84">
        <f t="shared" si="14"/>
        <v>36</v>
      </c>
      <c r="AD48" s="84">
        <f t="shared" si="14"/>
        <v>36</v>
      </c>
      <c r="AE48" s="84">
        <f t="shared" si="14"/>
        <v>36</v>
      </c>
      <c r="AF48" s="84">
        <f t="shared" si="14"/>
        <v>36</v>
      </c>
      <c r="AG48" s="84">
        <f t="shared" si="14"/>
        <v>36</v>
      </c>
      <c r="AH48" s="84">
        <f t="shared" si="14"/>
        <v>36</v>
      </c>
      <c r="AI48" s="84">
        <f t="shared" si="14"/>
        <v>36</v>
      </c>
      <c r="AJ48" s="84">
        <f t="shared" si="14"/>
        <v>36</v>
      </c>
      <c r="AK48" s="84">
        <f t="shared" si="14"/>
        <v>36</v>
      </c>
      <c r="AL48" s="84">
        <f t="shared" si="14"/>
        <v>36</v>
      </c>
      <c r="AM48" s="84">
        <f t="shared" si="14"/>
        <v>36</v>
      </c>
      <c r="AN48" s="84">
        <f t="shared" si="14"/>
        <v>36</v>
      </c>
      <c r="AO48" s="84">
        <f t="shared" si="14"/>
        <v>36</v>
      </c>
      <c r="AP48" s="84">
        <f t="shared" si="14"/>
        <v>36</v>
      </c>
      <c r="AQ48" s="84">
        <f t="shared" si="14"/>
        <v>36</v>
      </c>
      <c r="AR48" s="84">
        <f t="shared" si="14"/>
        <v>36</v>
      </c>
      <c r="AS48" s="84">
        <f t="shared" si="14"/>
        <v>36</v>
      </c>
      <c r="AT48" s="84">
        <f t="shared" si="14"/>
        <v>36</v>
      </c>
      <c r="AU48" s="75">
        <v>0</v>
      </c>
      <c r="AV48" s="75">
        <f t="shared" ref="AV48:BD48" si="15">SUM(AV8,AV42,AV44,)</f>
        <v>0</v>
      </c>
      <c r="AW48" s="75">
        <f t="shared" si="15"/>
        <v>0</v>
      </c>
      <c r="AX48" s="75">
        <f t="shared" si="15"/>
        <v>0</v>
      </c>
      <c r="AY48" s="75">
        <f t="shared" si="15"/>
        <v>0</v>
      </c>
      <c r="AZ48" s="75">
        <f t="shared" si="15"/>
        <v>0</v>
      </c>
      <c r="BA48" s="75">
        <f t="shared" si="15"/>
        <v>0</v>
      </c>
      <c r="BB48" s="75">
        <f t="shared" si="15"/>
        <v>0</v>
      </c>
      <c r="BC48" s="75">
        <f t="shared" si="15"/>
        <v>0</v>
      </c>
      <c r="BD48" s="75">
        <f t="shared" si="15"/>
        <v>0</v>
      </c>
      <c r="BE48" s="84">
        <f t="shared" si="3"/>
        <v>1404</v>
      </c>
    </row>
    <row r="49" spans="1:57" ht="20.25" customHeight="1" x14ac:dyDescent="0.2">
      <c r="A49" s="199"/>
      <c r="B49" s="198" t="s">
        <v>26</v>
      </c>
      <c r="C49" s="198"/>
      <c r="D49" s="198"/>
      <c r="E49" s="84">
        <f t="shared" ref="E49:T49" si="16">SUM(E9,E43)</f>
        <v>18</v>
      </c>
      <c r="F49" s="84">
        <f t="shared" si="16"/>
        <v>18</v>
      </c>
      <c r="G49" s="84">
        <f t="shared" si="16"/>
        <v>18</v>
      </c>
      <c r="H49" s="84">
        <f t="shared" si="16"/>
        <v>18</v>
      </c>
      <c r="I49" s="84">
        <f t="shared" si="16"/>
        <v>18</v>
      </c>
      <c r="J49" s="84">
        <f t="shared" si="16"/>
        <v>18</v>
      </c>
      <c r="K49" s="84">
        <f t="shared" si="16"/>
        <v>18</v>
      </c>
      <c r="L49" s="84">
        <f t="shared" si="16"/>
        <v>18</v>
      </c>
      <c r="M49" s="84">
        <f t="shared" si="16"/>
        <v>18</v>
      </c>
      <c r="N49" s="84">
        <f t="shared" si="16"/>
        <v>18</v>
      </c>
      <c r="O49" s="84">
        <f t="shared" si="16"/>
        <v>18</v>
      </c>
      <c r="P49" s="84">
        <f t="shared" si="16"/>
        <v>18</v>
      </c>
      <c r="Q49" s="84">
        <f t="shared" si="16"/>
        <v>18</v>
      </c>
      <c r="R49" s="84">
        <f t="shared" si="16"/>
        <v>18</v>
      </c>
      <c r="S49" s="84">
        <f t="shared" si="16"/>
        <v>18</v>
      </c>
      <c r="T49" s="84">
        <f t="shared" si="16"/>
        <v>18</v>
      </c>
      <c r="U49" s="75">
        <v>0</v>
      </c>
      <c r="V49" s="75">
        <f>SUM(V9,V43,V45)</f>
        <v>0</v>
      </c>
      <c r="W49" s="75">
        <f>SUM(W9,W43,W45)</f>
        <v>0</v>
      </c>
      <c r="X49" s="75">
        <f t="shared" ref="X49:AT49" si="17">SUM(X9,X43)</f>
        <v>18</v>
      </c>
      <c r="Y49" s="75">
        <f t="shared" si="17"/>
        <v>18</v>
      </c>
      <c r="Z49" s="75">
        <f t="shared" si="17"/>
        <v>18</v>
      </c>
      <c r="AA49" s="75">
        <f t="shared" si="17"/>
        <v>18</v>
      </c>
      <c r="AB49" s="75">
        <f t="shared" si="17"/>
        <v>18</v>
      </c>
      <c r="AC49" s="75">
        <f t="shared" si="17"/>
        <v>18</v>
      </c>
      <c r="AD49" s="75">
        <f t="shared" si="17"/>
        <v>18</v>
      </c>
      <c r="AE49" s="75">
        <f t="shared" si="17"/>
        <v>18</v>
      </c>
      <c r="AF49" s="75">
        <f t="shared" si="17"/>
        <v>18</v>
      </c>
      <c r="AG49" s="75">
        <f t="shared" si="17"/>
        <v>18</v>
      </c>
      <c r="AH49" s="75">
        <f t="shared" si="17"/>
        <v>18</v>
      </c>
      <c r="AI49" s="75">
        <f t="shared" si="17"/>
        <v>18</v>
      </c>
      <c r="AJ49" s="75">
        <f t="shared" si="17"/>
        <v>18</v>
      </c>
      <c r="AK49" s="75">
        <f t="shared" si="17"/>
        <v>18</v>
      </c>
      <c r="AL49" s="75">
        <f t="shared" si="17"/>
        <v>18</v>
      </c>
      <c r="AM49" s="75">
        <f t="shared" si="17"/>
        <v>18</v>
      </c>
      <c r="AN49" s="75">
        <f t="shared" si="17"/>
        <v>18</v>
      </c>
      <c r="AO49" s="75">
        <f t="shared" si="17"/>
        <v>18</v>
      </c>
      <c r="AP49" s="75">
        <f t="shared" si="17"/>
        <v>18</v>
      </c>
      <c r="AQ49" s="75">
        <f t="shared" si="17"/>
        <v>18</v>
      </c>
      <c r="AR49" s="75">
        <f t="shared" si="17"/>
        <v>18</v>
      </c>
      <c r="AS49" s="75">
        <f t="shared" si="17"/>
        <v>18</v>
      </c>
      <c r="AT49" s="75">
        <f t="shared" si="17"/>
        <v>18</v>
      </c>
      <c r="AU49" s="75">
        <v>0</v>
      </c>
      <c r="AV49" s="75">
        <f t="shared" ref="AV49:BD49" si="18">SUM(AV9,AV43,AV45)</f>
        <v>0</v>
      </c>
      <c r="AW49" s="75">
        <f t="shared" si="18"/>
        <v>0</v>
      </c>
      <c r="AX49" s="75">
        <f t="shared" si="18"/>
        <v>0</v>
      </c>
      <c r="AY49" s="75">
        <f t="shared" si="18"/>
        <v>0</v>
      </c>
      <c r="AZ49" s="75">
        <f t="shared" si="18"/>
        <v>0</v>
      </c>
      <c r="BA49" s="75">
        <f t="shared" si="18"/>
        <v>0</v>
      </c>
      <c r="BB49" s="75">
        <f t="shared" si="18"/>
        <v>0</v>
      </c>
      <c r="BC49" s="75">
        <f t="shared" si="18"/>
        <v>0</v>
      </c>
      <c r="BD49" s="75">
        <f t="shared" si="18"/>
        <v>0</v>
      </c>
      <c r="BE49" s="84">
        <f t="shared" si="3"/>
        <v>702</v>
      </c>
    </row>
    <row r="50" spans="1:57" x14ac:dyDescent="0.2">
      <c r="A50" s="199"/>
      <c r="B50" s="198" t="s">
        <v>27</v>
      </c>
      <c r="C50" s="198"/>
      <c r="D50" s="198"/>
      <c r="E50" s="75">
        <f>E48+E49</f>
        <v>54</v>
      </c>
      <c r="F50" s="75">
        <f t="shared" ref="F50:T50" si="19">F48+F49</f>
        <v>54</v>
      </c>
      <c r="G50" s="75">
        <f t="shared" si="19"/>
        <v>54</v>
      </c>
      <c r="H50" s="75">
        <f t="shared" si="19"/>
        <v>54</v>
      </c>
      <c r="I50" s="75">
        <f t="shared" si="19"/>
        <v>54</v>
      </c>
      <c r="J50" s="75">
        <f t="shared" si="19"/>
        <v>54</v>
      </c>
      <c r="K50" s="75">
        <f t="shared" si="19"/>
        <v>54</v>
      </c>
      <c r="L50" s="75">
        <f t="shared" si="19"/>
        <v>54</v>
      </c>
      <c r="M50" s="75">
        <f t="shared" si="19"/>
        <v>54</v>
      </c>
      <c r="N50" s="75">
        <f t="shared" si="19"/>
        <v>54</v>
      </c>
      <c r="O50" s="75">
        <f t="shared" si="19"/>
        <v>54</v>
      </c>
      <c r="P50" s="75">
        <f t="shared" si="19"/>
        <v>54</v>
      </c>
      <c r="Q50" s="75">
        <f t="shared" si="19"/>
        <v>54</v>
      </c>
      <c r="R50" s="75">
        <f t="shared" si="19"/>
        <v>54</v>
      </c>
      <c r="S50" s="75">
        <f t="shared" si="19"/>
        <v>54</v>
      </c>
      <c r="T50" s="75">
        <f t="shared" si="19"/>
        <v>54</v>
      </c>
      <c r="U50" s="75">
        <f t="shared" ref="U50:BD50" si="20">U48+U49</f>
        <v>0</v>
      </c>
      <c r="V50" s="75">
        <f t="shared" si="20"/>
        <v>0</v>
      </c>
      <c r="W50" s="75">
        <f t="shared" si="20"/>
        <v>0</v>
      </c>
      <c r="X50" s="75">
        <f t="shared" si="20"/>
        <v>54</v>
      </c>
      <c r="Y50" s="75">
        <f t="shared" si="20"/>
        <v>54</v>
      </c>
      <c r="Z50" s="75">
        <f t="shared" si="20"/>
        <v>54</v>
      </c>
      <c r="AA50" s="75">
        <f t="shared" si="20"/>
        <v>54</v>
      </c>
      <c r="AB50" s="75">
        <f t="shared" si="20"/>
        <v>54</v>
      </c>
      <c r="AC50" s="75">
        <f t="shared" si="20"/>
        <v>54</v>
      </c>
      <c r="AD50" s="75">
        <f t="shared" si="20"/>
        <v>54</v>
      </c>
      <c r="AE50" s="75">
        <f t="shared" si="20"/>
        <v>54</v>
      </c>
      <c r="AF50" s="75">
        <f t="shared" si="20"/>
        <v>54</v>
      </c>
      <c r="AG50" s="75">
        <f t="shared" si="20"/>
        <v>54</v>
      </c>
      <c r="AH50" s="75">
        <f t="shared" si="20"/>
        <v>54</v>
      </c>
      <c r="AI50" s="75">
        <f t="shared" si="20"/>
        <v>54</v>
      </c>
      <c r="AJ50" s="75">
        <f t="shared" si="20"/>
        <v>54</v>
      </c>
      <c r="AK50" s="75">
        <f t="shared" si="20"/>
        <v>54</v>
      </c>
      <c r="AL50" s="75">
        <f t="shared" si="20"/>
        <v>54</v>
      </c>
      <c r="AM50" s="75">
        <f t="shared" si="20"/>
        <v>54</v>
      </c>
      <c r="AN50" s="75">
        <f t="shared" si="20"/>
        <v>54</v>
      </c>
      <c r="AO50" s="75">
        <f t="shared" si="20"/>
        <v>54</v>
      </c>
      <c r="AP50" s="75">
        <f t="shared" si="20"/>
        <v>54</v>
      </c>
      <c r="AQ50" s="75">
        <f t="shared" si="20"/>
        <v>54</v>
      </c>
      <c r="AR50" s="75">
        <f t="shared" si="20"/>
        <v>54</v>
      </c>
      <c r="AS50" s="75">
        <f t="shared" si="20"/>
        <v>54</v>
      </c>
      <c r="AT50" s="75">
        <f t="shared" si="20"/>
        <v>54</v>
      </c>
      <c r="AU50" s="75">
        <f t="shared" si="20"/>
        <v>0</v>
      </c>
      <c r="AV50" s="75">
        <f t="shared" si="20"/>
        <v>0</v>
      </c>
      <c r="AW50" s="75">
        <f t="shared" si="20"/>
        <v>0</v>
      </c>
      <c r="AX50" s="75">
        <f t="shared" si="20"/>
        <v>0</v>
      </c>
      <c r="AY50" s="75">
        <f t="shared" si="20"/>
        <v>0</v>
      </c>
      <c r="AZ50" s="75">
        <f t="shared" si="20"/>
        <v>0</v>
      </c>
      <c r="BA50" s="75">
        <f t="shared" si="20"/>
        <v>0</v>
      </c>
      <c r="BB50" s="75">
        <f t="shared" si="20"/>
        <v>0</v>
      </c>
      <c r="BC50" s="75">
        <f t="shared" si="20"/>
        <v>0</v>
      </c>
      <c r="BD50" s="75">
        <f t="shared" si="20"/>
        <v>0</v>
      </c>
      <c r="BE50" s="84">
        <f t="shared" si="3"/>
        <v>2106</v>
      </c>
    </row>
  </sheetData>
  <mergeCells count="62">
    <mergeCell ref="B8:B9"/>
    <mergeCell ref="C8:C9"/>
    <mergeCell ref="B10:B11"/>
    <mergeCell ref="C10:C11"/>
    <mergeCell ref="B14:B15"/>
    <mergeCell ref="C14:C15"/>
    <mergeCell ref="B16:B17"/>
    <mergeCell ref="C16:C17"/>
    <mergeCell ref="B18:B19"/>
    <mergeCell ref="A3:A7"/>
    <mergeCell ref="F3:H3"/>
    <mergeCell ref="B3:B7"/>
    <mergeCell ref="E6:BD6"/>
    <mergeCell ref="N3:Q3"/>
    <mergeCell ref="A8:A50"/>
    <mergeCell ref="B20:B21"/>
    <mergeCell ref="C20:C21"/>
    <mergeCell ref="B50:D50"/>
    <mergeCell ref="C38:C39"/>
    <mergeCell ref="B34:B35"/>
    <mergeCell ref="B36:B37"/>
    <mergeCell ref="C36:C37"/>
    <mergeCell ref="C26:C27"/>
    <mergeCell ref="C28:C29"/>
    <mergeCell ref="C30:C31"/>
    <mergeCell ref="B49:D49"/>
    <mergeCell ref="C46:C47"/>
    <mergeCell ref="B40:B41"/>
    <mergeCell ref="C40:C41"/>
    <mergeCell ref="AN3:AQ3"/>
    <mergeCell ref="B42:B43"/>
    <mergeCell ref="C42:C43"/>
    <mergeCell ref="B22:B23"/>
    <mergeCell ref="B44:B45"/>
    <mergeCell ref="B24:B25"/>
    <mergeCell ref="J3:L3"/>
    <mergeCell ref="BE3:BE7"/>
    <mergeCell ref="AE3:AH3"/>
    <mergeCell ref="AR3:AU3"/>
    <mergeCell ref="AW3:AY3"/>
    <mergeCell ref="AZ3:BD3"/>
    <mergeCell ref="C4:BD4"/>
    <mergeCell ref="AJ3:AL3"/>
    <mergeCell ref="AA3:AC3"/>
    <mergeCell ref="W3:Y3"/>
    <mergeCell ref="R3:U3"/>
    <mergeCell ref="C5:C7"/>
    <mergeCell ref="B48:D48"/>
    <mergeCell ref="B46:B47"/>
    <mergeCell ref="C12:C13"/>
    <mergeCell ref="B12:B13"/>
    <mergeCell ref="B26:B27"/>
    <mergeCell ref="B38:B39"/>
    <mergeCell ref="C24:C25"/>
    <mergeCell ref="C18:C19"/>
    <mergeCell ref="B28:B29"/>
    <mergeCell ref="B30:B31"/>
    <mergeCell ref="B32:B33"/>
    <mergeCell ref="C44:C45"/>
    <mergeCell ref="C34:C35"/>
    <mergeCell ref="C22:C23"/>
    <mergeCell ref="C32:C33"/>
  </mergeCells>
  <phoneticPr fontId="5" type="noConversion"/>
  <printOptions horizontalCentered="1" verticalCentered="1"/>
  <pageMargins left="0.39370078740157483" right="0.39370078740157483" top="0.39370078740157483" bottom="0" header="0" footer="0"/>
  <pageSetup paperSize="9" scale="7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topLeftCell="A13" zoomScale="120" zoomScaleNormal="120" workbookViewId="0">
      <selection activeCell="AC23" sqref="AC23"/>
    </sheetView>
  </sheetViews>
  <sheetFormatPr defaultRowHeight="12.75" x14ac:dyDescent="0.2"/>
  <cols>
    <col min="1" max="1" width="4.85546875" customWidth="1"/>
    <col min="2" max="2" width="7" customWidth="1"/>
    <col min="3" max="3" width="14.28515625" customWidth="1"/>
    <col min="4" max="4" width="6.140625" customWidth="1"/>
    <col min="5" max="5" width="3.28515625" customWidth="1"/>
    <col min="6" max="7" width="3.140625" bestFit="1" customWidth="1"/>
    <col min="8" max="59" width="2.7109375" customWidth="1"/>
  </cols>
  <sheetData>
    <row r="1" spans="1:56" ht="15.75" x14ac:dyDescent="0.25">
      <c r="A1" s="221" t="s">
        <v>107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</row>
    <row r="3" spans="1:56" ht="69.75" customHeight="1" x14ac:dyDescent="0.2">
      <c r="A3" s="199" t="s">
        <v>0</v>
      </c>
      <c r="B3" s="184" t="s">
        <v>1</v>
      </c>
      <c r="C3" s="184" t="s">
        <v>2</v>
      </c>
      <c r="D3" s="184" t="s">
        <v>3</v>
      </c>
      <c r="E3" s="3" t="s">
        <v>87</v>
      </c>
      <c r="F3" s="196" t="s">
        <v>29</v>
      </c>
      <c r="G3" s="197"/>
      <c r="H3" s="200"/>
      <c r="I3" s="3" t="s">
        <v>88</v>
      </c>
      <c r="J3" s="196" t="s">
        <v>4</v>
      </c>
      <c r="K3" s="197"/>
      <c r="L3" s="197"/>
      <c r="M3" s="3" t="s">
        <v>95</v>
      </c>
      <c r="N3" s="193" t="s">
        <v>5</v>
      </c>
      <c r="O3" s="193"/>
      <c r="P3" s="193"/>
      <c r="Q3" s="193"/>
      <c r="R3" s="193" t="s">
        <v>6</v>
      </c>
      <c r="S3" s="193"/>
      <c r="T3" s="193"/>
      <c r="U3" s="193"/>
      <c r="V3" s="3" t="s">
        <v>89</v>
      </c>
      <c r="W3" s="193" t="s">
        <v>7</v>
      </c>
      <c r="X3" s="193"/>
      <c r="Y3" s="193"/>
      <c r="Z3" s="4" t="s">
        <v>96</v>
      </c>
      <c r="AA3" s="193" t="s">
        <v>8</v>
      </c>
      <c r="AB3" s="193"/>
      <c r="AC3" s="193"/>
      <c r="AD3" s="4" t="s">
        <v>97</v>
      </c>
      <c r="AE3" s="193" t="s">
        <v>9</v>
      </c>
      <c r="AF3" s="193"/>
      <c r="AG3" s="193"/>
      <c r="AH3" s="193"/>
      <c r="AI3" s="3" t="s">
        <v>90</v>
      </c>
      <c r="AJ3" s="193" t="s">
        <v>10</v>
      </c>
      <c r="AK3" s="193"/>
      <c r="AL3" s="193"/>
      <c r="AM3" s="3" t="s">
        <v>91</v>
      </c>
      <c r="AN3" s="193" t="s">
        <v>11</v>
      </c>
      <c r="AO3" s="193"/>
      <c r="AP3" s="193"/>
      <c r="AQ3" s="193"/>
      <c r="AR3" s="193" t="s">
        <v>12</v>
      </c>
      <c r="AS3" s="193"/>
      <c r="AT3" s="193"/>
      <c r="AU3" s="193"/>
      <c r="AV3" s="3" t="s">
        <v>94</v>
      </c>
      <c r="AW3" s="193" t="s">
        <v>13</v>
      </c>
      <c r="AX3" s="193"/>
      <c r="AY3" s="193"/>
      <c r="AZ3" s="193" t="s">
        <v>14</v>
      </c>
      <c r="BA3" s="193"/>
      <c r="BB3" s="193"/>
      <c r="BC3" s="193"/>
      <c r="BD3" s="193"/>
    </row>
    <row r="4" spans="1:56" x14ac:dyDescent="0.2">
      <c r="A4" s="199"/>
      <c r="B4" s="185"/>
      <c r="C4" s="185"/>
      <c r="D4" s="185"/>
      <c r="E4" s="194" t="s">
        <v>15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</row>
    <row r="5" spans="1:56" x14ac:dyDescent="0.2">
      <c r="A5" s="199"/>
      <c r="B5" s="185"/>
      <c r="C5" s="185"/>
      <c r="D5" s="185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</row>
    <row r="6" spans="1:56" x14ac:dyDescent="0.2">
      <c r="A6" s="199"/>
      <c r="B6" s="185"/>
      <c r="C6" s="185"/>
      <c r="D6" s="185"/>
      <c r="E6" s="201" t="s">
        <v>28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</row>
    <row r="7" spans="1:56" x14ac:dyDescent="0.2">
      <c r="A7" s="199"/>
      <c r="B7" s="186"/>
      <c r="C7" s="186"/>
      <c r="D7" s="186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</row>
    <row r="8" spans="1:56" ht="12.75" customHeight="1" x14ac:dyDescent="0.2">
      <c r="A8" s="199" t="s">
        <v>16</v>
      </c>
      <c r="B8" s="203" t="s">
        <v>127</v>
      </c>
      <c r="C8" s="203" t="s">
        <v>126</v>
      </c>
      <c r="D8" s="1" t="s">
        <v>17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>
        <v>0</v>
      </c>
      <c r="W8" s="10">
        <v>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</row>
    <row r="9" spans="1:56" ht="9.75" customHeight="1" x14ac:dyDescent="0.2">
      <c r="A9" s="199"/>
      <c r="B9" s="204"/>
      <c r="C9" s="204"/>
      <c r="D9" s="1" t="s">
        <v>18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0</v>
      </c>
      <c r="W9" s="10">
        <v>0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</row>
    <row r="10" spans="1:56" ht="12.75" customHeight="1" x14ac:dyDescent="0.2">
      <c r="A10" s="199"/>
      <c r="B10" s="177" t="s">
        <v>128</v>
      </c>
      <c r="C10" s="205" t="s">
        <v>151</v>
      </c>
      <c r="D10" s="2" t="s">
        <v>17</v>
      </c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219" t="s">
        <v>98</v>
      </c>
      <c r="U10" s="12"/>
      <c r="V10" s="12">
        <v>0</v>
      </c>
      <c r="W10" s="1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  <c r="AI10" s="11"/>
      <c r="AJ10" s="11"/>
      <c r="AK10" s="11"/>
      <c r="AL10" s="12"/>
      <c r="AM10" s="11"/>
      <c r="AN10" s="11"/>
      <c r="AO10" s="11"/>
      <c r="AP10" s="11"/>
      <c r="AQ10" s="11"/>
      <c r="AR10" s="11"/>
      <c r="AS10" s="11"/>
      <c r="AT10" s="11"/>
      <c r="AU10" s="217" t="s">
        <v>102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</row>
    <row r="11" spans="1:56" x14ac:dyDescent="0.2">
      <c r="A11" s="199"/>
      <c r="B11" s="178"/>
      <c r="C11" s="205"/>
      <c r="D11" s="2" t="s">
        <v>18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20"/>
      <c r="U11" s="12"/>
      <c r="V11" s="12">
        <v>0</v>
      </c>
      <c r="W11" s="12"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218"/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</row>
    <row r="12" spans="1:56" x14ac:dyDescent="0.2">
      <c r="A12" s="199"/>
      <c r="B12" s="177" t="s">
        <v>129</v>
      </c>
      <c r="C12" s="177" t="s">
        <v>152</v>
      </c>
      <c r="D12" s="2" t="s">
        <v>17</v>
      </c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0</v>
      </c>
      <c r="W12" s="12">
        <v>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"/>
      <c r="AI12" s="11"/>
      <c r="AJ12" s="11"/>
      <c r="AK12" s="11"/>
      <c r="AL12" s="12"/>
      <c r="AM12" s="11"/>
      <c r="AN12" s="11"/>
      <c r="AO12" s="11"/>
      <c r="AP12" s="11"/>
      <c r="AQ12" s="11"/>
      <c r="AR12" s="11"/>
      <c r="AS12" s="11"/>
      <c r="AT12" s="210" t="s">
        <v>98</v>
      </c>
      <c r="AU12" s="11"/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</row>
    <row r="13" spans="1:56" x14ac:dyDescent="0.2">
      <c r="A13" s="199"/>
      <c r="B13" s="178"/>
      <c r="C13" s="178"/>
      <c r="D13" s="2" t="s">
        <v>18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2"/>
      <c r="V13" s="12">
        <v>0</v>
      </c>
      <c r="W13" s="12">
        <v>0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211"/>
      <c r="AU13" s="11"/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</row>
    <row r="14" spans="1:56" x14ac:dyDescent="0.2">
      <c r="A14" s="199"/>
      <c r="B14" s="177" t="s">
        <v>130</v>
      </c>
      <c r="C14" s="181" t="s">
        <v>19</v>
      </c>
      <c r="D14" s="2" t="s">
        <v>17</v>
      </c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0</v>
      </c>
      <c r="W14" s="12"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  <c r="AI14" s="11"/>
      <c r="AJ14" s="11"/>
      <c r="AK14" s="11"/>
      <c r="AL14" s="12"/>
      <c r="AM14" s="11"/>
      <c r="AN14" s="11"/>
      <c r="AO14" s="11"/>
      <c r="AP14" s="11"/>
      <c r="AQ14" s="11"/>
      <c r="AR14" s="11"/>
      <c r="AS14" s="11"/>
      <c r="AT14" s="210" t="s">
        <v>98</v>
      </c>
      <c r="AU14" s="11"/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</row>
    <row r="15" spans="1:56" x14ac:dyDescent="0.2">
      <c r="A15" s="199"/>
      <c r="B15" s="178"/>
      <c r="C15" s="181"/>
      <c r="D15" s="2" t="s">
        <v>18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>
        <v>0</v>
      </c>
      <c r="W15" s="12">
        <v>0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211"/>
      <c r="AU15" s="11"/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</row>
    <row r="16" spans="1:56" x14ac:dyDescent="0.2">
      <c r="A16" s="199"/>
      <c r="B16" s="177" t="s">
        <v>131</v>
      </c>
      <c r="C16" s="181" t="s">
        <v>20</v>
      </c>
      <c r="D16" s="2" t="s">
        <v>17</v>
      </c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0</v>
      </c>
      <c r="W16" s="12"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  <c r="AI16" s="11"/>
      <c r="AJ16" s="11"/>
      <c r="AK16" s="11"/>
      <c r="AL16" s="12"/>
      <c r="AM16" s="11"/>
      <c r="AN16" s="11"/>
      <c r="AO16" s="11"/>
      <c r="AP16" s="11"/>
      <c r="AQ16" s="11"/>
      <c r="AR16" s="11"/>
      <c r="AS16" s="11"/>
      <c r="AT16" s="219" t="s">
        <v>98</v>
      </c>
      <c r="AU16" s="11"/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</row>
    <row r="17" spans="1:56" x14ac:dyDescent="0.2">
      <c r="A17" s="199"/>
      <c r="B17" s="178"/>
      <c r="C17" s="181"/>
      <c r="D17" s="2" t="s">
        <v>18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2"/>
      <c r="V17" s="12">
        <v>0</v>
      </c>
      <c r="W17" s="12">
        <v>0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220"/>
      <c r="AU17" s="11"/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</row>
    <row r="18" spans="1:56" ht="12.75" customHeight="1" x14ac:dyDescent="0.2">
      <c r="A18" s="199"/>
      <c r="B18" s="177" t="s">
        <v>132</v>
      </c>
      <c r="C18" s="181" t="s">
        <v>22</v>
      </c>
      <c r="D18" s="2" t="s">
        <v>17</v>
      </c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26"/>
      <c r="U18" s="81"/>
      <c r="V18" s="12">
        <v>0</v>
      </c>
      <c r="W18" s="12"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1"/>
      <c r="AI18" s="11"/>
      <c r="AJ18" s="11"/>
      <c r="AK18" s="11"/>
      <c r="AL18" s="12"/>
      <c r="AM18" s="11"/>
      <c r="AN18" s="11"/>
      <c r="AO18" s="11"/>
      <c r="AP18" s="11"/>
      <c r="AQ18" s="11"/>
      <c r="AR18" s="11"/>
      <c r="AS18" s="11"/>
      <c r="AT18" s="11"/>
      <c r="AU18" s="11"/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</row>
    <row r="19" spans="1:56" x14ac:dyDescent="0.2">
      <c r="A19" s="199"/>
      <c r="B19" s="178"/>
      <c r="C19" s="181"/>
      <c r="D19" s="2" t="s">
        <v>18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6"/>
      <c r="U19" s="81"/>
      <c r="V19" s="12">
        <v>0</v>
      </c>
      <c r="W19" s="12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1"/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</row>
    <row r="20" spans="1:56" ht="12.75" customHeight="1" x14ac:dyDescent="0.2">
      <c r="A20" s="199"/>
      <c r="B20" s="177" t="s">
        <v>133</v>
      </c>
      <c r="C20" s="181" t="s">
        <v>23</v>
      </c>
      <c r="D20" s="2" t="s">
        <v>17</v>
      </c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  <c r="AI20" s="11"/>
      <c r="AJ20" s="11"/>
      <c r="AK20" s="11"/>
      <c r="AL20" s="12"/>
      <c r="AM20" s="11"/>
      <c r="AN20" s="11"/>
      <c r="AO20" s="11"/>
      <c r="AP20" s="11"/>
      <c r="AQ20" s="11"/>
      <c r="AR20" s="11"/>
      <c r="AS20" s="11"/>
      <c r="AT20" s="210" t="s">
        <v>98</v>
      </c>
      <c r="AU20" s="11"/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</row>
    <row r="21" spans="1:56" x14ac:dyDescent="0.2">
      <c r="A21" s="199"/>
      <c r="B21" s="178"/>
      <c r="C21" s="181"/>
      <c r="D21" s="2" t="s">
        <v>18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2">
        <v>0</v>
      </c>
      <c r="W21" s="12">
        <v>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211"/>
      <c r="AU21" s="11"/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</row>
    <row r="22" spans="1:56" ht="12.75" customHeight="1" x14ac:dyDescent="0.2">
      <c r="A22" s="199"/>
      <c r="B22" s="177" t="s">
        <v>134</v>
      </c>
      <c r="C22" s="181" t="s">
        <v>21</v>
      </c>
      <c r="D22" s="2" t="s">
        <v>17</v>
      </c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0</v>
      </c>
      <c r="W22" s="12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  <c r="AI22" s="11"/>
      <c r="AJ22" s="11"/>
      <c r="AK22" s="11"/>
      <c r="AL22" s="12"/>
      <c r="AM22" s="11"/>
      <c r="AN22" s="11"/>
      <c r="AO22" s="11"/>
      <c r="AP22" s="11"/>
      <c r="AQ22" s="11"/>
      <c r="AR22" s="11"/>
      <c r="AS22" s="11"/>
      <c r="AT22" s="206" t="s">
        <v>164</v>
      </c>
      <c r="AU22" s="11"/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</row>
    <row r="23" spans="1:56" x14ac:dyDescent="0.2">
      <c r="A23" s="199"/>
      <c r="B23" s="178"/>
      <c r="C23" s="181"/>
      <c r="D23" s="2" t="s">
        <v>18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>
        <v>0</v>
      </c>
      <c r="W23" s="12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207"/>
      <c r="AU23" s="11"/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</row>
    <row r="24" spans="1:56" ht="12.75" customHeight="1" x14ac:dyDescent="0.2">
      <c r="A24" s="199"/>
      <c r="B24" s="177" t="s">
        <v>141</v>
      </c>
      <c r="C24" s="181" t="s">
        <v>136</v>
      </c>
      <c r="D24" s="2" t="s">
        <v>17</v>
      </c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  <c r="AI24" s="11"/>
      <c r="AJ24" s="11"/>
      <c r="AK24" s="11"/>
      <c r="AL24" s="12"/>
      <c r="AM24" s="11"/>
      <c r="AN24" s="11"/>
      <c r="AO24" s="11"/>
      <c r="AP24" s="11"/>
      <c r="AQ24" s="11"/>
      <c r="AR24" s="11"/>
      <c r="AS24" s="11"/>
      <c r="AT24" s="11"/>
      <c r="AU24" s="82"/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</row>
    <row r="25" spans="1:56" x14ac:dyDescent="0.2">
      <c r="A25" s="199"/>
      <c r="B25" s="178"/>
      <c r="C25" s="181"/>
      <c r="D25" s="2" t="s">
        <v>18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2"/>
      <c r="U25" s="12"/>
      <c r="V25" s="12">
        <v>0</v>
      </c>
      <c r="W25" s="12">
        <v>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82"/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</row>
    <row r="26" spans="1:56" ht="12.75" customHeight="1" x14ac:dyDescent="0.2">
      <c r="A26" s="199"/>
      <c r="B26" s="177" t="s">
        <v>142</v>
      </c>
      <c r="C26" s="182" t="s">
        <v>144</v>
      </c>
      <c r="D26" s="2" t="s">
        <v>17</v>
      </c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>
        <v>0</v>
      </c>
      <c r="W26" s="12">
        <v>0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  <c r="AI26" s="11"/>
      <c r="AJ26" s="11"/>
      <c r="AK26" s="11"/>
      <c r="AL26" s="12"/>
      <c r="AM26" s="11"/>
      <c r="AN26" s="11"/>
      <c r="AO26" s="11"/>
      <c r="AP26" s="11"/>
      <c r="AQ26" s="11"/>
      <c r="AR26" s="11"/>
      <c r="AS26" s="11"/>
      <c r="AT26" s="206" t="s">
        <v>164</v>
      </c>
      <c r="AU26" s="63"/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</row>
    <row r="27" spans="1:56" x14ac:dyDescent="0.2">
      <c r="A27" s="199"/>
      <c r="B27" s="178"/>
      <c r="C27" s="183"/>
      <c r="D27" s="2" t="s">
        <v>18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2"/>
      <c r="V27" s="12">
        <v>0</v>
      </c>
      <c r="W27" s="12">
        <v>0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207"/>
      <c r="AU27" s="63"/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</row>
    <row r="28" spans="1:56" ht="12.75" customHeight="1" x14ac:dyDescent="0.2">
      <c r="A28" s="199"/>
      <c r="B28" s="177" t="s">
        <v>143</v>
      </c>
      <c r="C28" s="182" t="s">
        <v>145</v>
      </c>
      <c r="D28" s="2" t="s">
        <v>17</v>
      </c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210" t="s">
        <v>98</v>
      </c>
      <c r="U28" s="83"/>
      <c r="V28" s="12">
        <v>0</v>
      </c>
      <c r="W28" s="12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1"/>
      <c r="AI28" s="11"/>
      <c r="AJ28" s="11"/>
      <c r="AK28" s="11"/>
      <c r="AL28" s="12"/>
      <c r="AM28" s="11"/>
      <c r="AN28" s="11"/>
      <c r="AO28" s="11"/>
      <c r="AP28" s="11"/>
      <c r="AQ28" s="11"/>
      <c r="AR28" s="11"/>
      <c r="AS28" s="11"/>
      <c r="AT28" s="11"/>
      <c r="AU28" s="11"/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</row>
    <row r="29" spans="1:56" x14ac:dyDescent="0.2">
      <c r="A29" s="199"/>
      <c r="B29" s="178"/>
      <c r="C29" s="183"/>
      <c r="D29" s="2" t="s">
        <v>18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1"/>
      <c r="U29" s="83"/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1"/>
      <c r="AU29" s="11"/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</row>
    <row r="30" spans="1:56" ht="12.75" customHeight="1" x14ac:dyDescent="0.2">
      <c r="A30" s="199"/>
      <c r="B30" s="177" t="s">
        <v>161</v>
      </c>
      <c r="C30" s="182" t="s">
        <v>177</v>
      </c>
      <c r="D30" s="2" t="s">
        <v>17</v>
      </c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  <c r="T30" s="210" t="s">
        <v>98</v>
      </c>
      <c r="U30" s="12"/>
      <c r="V30" s="12">
        <v>0</v>
      </c>
      <c r="W30" s="12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  <c r="AI30" s="11"/>
      <c r="AJ30" s="11"/>
      <c r="AK30" s="11"/>
      <c r="AL30" s="12"/>
      <c r="AM30" s="11"/>
      <c r="AN30" s="11"/>
      <c r="AO30" s="11"/>
      <c r="AP30" s="11"/>
      <c r="AQ30" s="11"/>
      <c r="AR30" s="11"/>
      <c r="AS30" s="11"/>
      <c r="AT30" s="11"/>
      <c r="AU30" s="63"/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</row>
    <row r="31" spans="1:56" x14ac:dyDescent="0.2">
      <c r="A31" s="199"/>
      <c r="B31" s="178"/>
      <c r="C31" s="183"/>
      <c r="D31" s="2" t="s">
        <v>18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11"/>
      <c r="U31" s="12"/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63"/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</row>
    <row r="32" spans="1:56" ht="12.75" customHeight="1" x14ac:dyDescent="0.2">
      <c r="A32" s="199"/>
      <c r="B32" s="177" t="s">
        <v>162</v>
      </c>
      <c r="C32" s="182" t="s">
        <v>163</v>
      </c>
      <c r="D32" s="2" t="s">
        <v>17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87"/>
      <c r="V32" s="86">
        <v>0</v>
      </c>
      <c r="W32" s="86"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0"/>
      <c r="AS32" s="50"/>
      <c r="AT32" s="210" t="s">
        <v>98</v>
      </c>
      <c r="AU32" s="53"/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</row>
    <row r="33" spans="1:56" x14ac:dyDescent="0.2">
      <c r="A33" s="199"/>
      <c r="B33" s="178"/>
      <c r="C33" s="183"/>
      <c r="D33" s="2" t="s">
        <v>18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87"/>
      <c r="V33" s="86">
        <v>0</v>
      </c>
      <c r="W33" s="86"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0"/>
      <c r="AS33" s="50"/>
      <c r="AT33" s="211"/>
      <c r="AU33" s="53"/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</row>
    <row r="34" spans="1:56" ht="12.75" customHeight="1" x14ac:dyDescent="0.2">
      <c r="A34" s="199"/>
      <c r="B34" s="181" t="s">
        <v>135</v>
      </c>
      <c r="C34" s="181" t="s">
        <v>24</v>
      </c>
      <c r="D34" s="2" t="s">
        <v>17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0" t="s">
        <v>98</v>
      </c>
      <c r="U34" s="44"/>
      <c r="V34" s="12">
        <v>0</v>
      </c>
      <c r="W34" s="12">
        <v>0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7"/>
      <c r="AT34" s="95"/>
      <c r="AU34" s="217" t="s">
        <v>102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</row>
    <row r="35" spans="1:56" x14ac:dyDescent="0.2">
      <c r="A35" s="199"/>
      <c r="B35" s="181"/>
      <c r="C35" s="181"/>
      <c r="D35" s="2" t="s">
        <v>18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211"/>
      <c r="U35" s="44"/>
      <c r="V35" s="12">
        <v>0</v>
      </c>
      <c r="W35" s="12">
        <v>0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7"/>
      <c r="AS35" s="17"/>
      <c r="AT35" s="65"/>
      <c r="AU35" s="218"/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</row>
    <row r="36" spans="1:56" x14ac:dyDescent="0.2">
      <c r="A36" s="199"/>
      <c r="B36" s="181" t="s">
        <v>138</v>
      </c>
      <c r="C36" s="181" t="s">
        <v>137</v>
      </c>
      <c r="D36" s="2" t="s">
        <v>17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44"/>
      <c r="V36" s="12">
        <v>0</v>
      </c>
      <c r="W36" s="12">
        <v>0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7"/>
      <c r="AS36" s="17"/>
      <c r="AT36" s="137"/>
      <c r="AU36" s="217" t="s">
        <v>102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</row>
    <row r="37" spans="1:56" x14ac:dyDescent="0.2">
      <c r="A37" s="199"/>
      <c r="B37" s="181"/>
      <c r="C37" s="181"/>
      <c r="D37" s="2" t="s">
        <v>18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44"/>
      <c r="V37" s="12">
        <v>0</v>
      </c>
      <c r="W37" s="12">
        <v>0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7"/>
      <c r="AS37" s="17"/>
      <c r="AT37" s="137"/>
      <c r="AU37" s="218"/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</row>
    <row r="38" spans="1:56" x14ac:dyDescent="0.2">
      <c r="A38" s="199"/>
      <c r="B38" s="181" t="s">
        <v>153</v>
      </c>
      <c r="C38" s="181" t="s">
        <v>25</v>
      </c>
      <c r="D38" s="2" t="s">
        <v>17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17" t="s">
        <v>102</v>
      </c>
      <c r="V38" s="12">
        <v>0</v>
      </c>
      <c r="W38" s="12">
        <v>0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7"/>
      <c r="AS38" s="17"/>
      <c r="AT38" s="137"/>
      <c r="AU38" s="11"/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</row>
    <row r="39" spans="1:56" x14ac:dyDescent="0.2">
      <c r="A39" s="199"/>
      <c r="B39" s="181"/>
      <c r="C39" s="181"/>
      <c r="D39" s="2" t="s">
        <v>18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8"/>
      <c r="V39" s="12">
        <v>0</v>
      </c>
      <c r="W39" s="12">
        <v>0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7"/>
      <c r="AS39" s="17"/>
      <c r="AT39" s="137"/>
      <c r="AU39" s="11"/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</row>
    <row r="40" spans="1:56" x14ac:dyDescent="0.2">
      <c r="A40" s="199"/>
      <c r="B40" s="182" t="s">
        <v>154</v>
      </c>
      <c r="C40" s="182" t="s">
        <v>155</v>
      </c>
      <c r="D40" s="2" t="s">
        <v>17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44"/>
      <c r="V40" s="12">
        <v>0</v>
      </c>
      <c r="W40" s="12">
        <v>0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7"/>
      <c r="AS40" s="17"/>
      <c r="AT40" s="210" t="s">
        <v>98</v>
      </c>
      <c r="AU40" s="11"/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</row>
    <row r="41" spans="1:56" x14ac:dyDescent="0.2">
      <c r="A41" s="199"/>
      <c r="B41" s="183"/>
      <c r="C41" s="183"/>
      <c r="D41" s="2" t="s">
        <v>18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44"/>
      <c r="V41" s="12">
        <v>0</v>
      </c>
      <c r="W41" s="12">
        <v>0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7"/>
      <c r="AS41" s="17"/>
      <c r="AT41" s="211"/>
      <c r="AU41" s="11"/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</row>
    <row r="42" spans="1:56" ht="12.75" customHeight="1" x14ac:dyDescent="0.2">
      <c r="A42" s="199"/>
      <c r="B42" s="212" t="s">
        <v>38</v>
      </c>
      <c r="C42" s="212" t="s">
        <v>47</v>
      </c>
      <c r="D42" s="45" t="s">
        <v>17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60"/>
      <c r="V42" s="56">
        <v>0</v>
      </c>
      <c r="W42" s="56">
        <v>0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6"/>
      <c r="AS42" s="46"/>
      <c r="AT42" s="61"/>
      <c r="AU42" s="48"/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</row>
    <row r="43" spans="1:56" x14ac:dyDescent="0.2">
      <c r="A43" s="199"/>
      <c r="B43" s="213"/>
      <c r="C43" s="213"/>
      <c r="D43" s="45" t="s">
        <v>18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60"/>
      <c r="V43" s="56">
        <v>0</v>
      </c>
      <c r="W43" s="56">
        <v>0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6"/>
      <c r="AS43" s="46"/>
      <c r="AT43" s="61"/>
      <c r="AU43" s="48"/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</row>
    <row r="44" spans="1:56" ht="12.75" customHeight="1" x14ac:dyDescent="0.2">
      <c r="A44" s="199"/>
      <c r="B44" s="208" t="s">
        <v>110</v>
      </c>
      <c r="C44" s="208" t="s">
        <v>49</v>
      </c>
      <c r="D44" s="94" t="s">
        <v>17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9"/>
      <c r="V44" s="90">
        <v>0</v>
      </c>
      <c r="W44" s="90">
        <v>0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88"/>
      <c r="AS44" s="88"/>
      <c r="AT44" s="92"/>
      <c r="AU44" s="93"/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</row>
    <row r="45" spans="1:56" ht="12.75" customHeight="1" x14ac:dyDescent="0.2">
      <c r="A45" s="199"/>
      <c r="B45" s="209"/>
      <c r="C45" s="209"/>
      <c r="D45" s="94" t="s">
        <v>18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  <c r="V45" s="90">
        <v>0</v>
      </c>
      <c r="W45" s="90">
        <v>0</v>
      </c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88"/>
      <c r="AS45" s="88"/>
      <c r="AT45" s="92"/>
      <c r="AU45" s="93"/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</row>
    <row r="46" spans="1:56" ht="12.75" customHeight="1" x14ac:dyDescent="0.2">
      <c r="A46" s="199"/>
      <c r="B46" s="177" t="s">
        <v>50</v>
      </c>
      <c r="C46" s="177" t="s">
        <v>49</v>
      </c>
      <c r="D46" s="49" t="s">
        <v>17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44"/>
      <c r="V46" s="90">
        <v>0</v>
      </c>
      <c r="W46" s="90">
        <v>0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7"/>
      <c r="AS46" s="17"/>
      <c r="AT46" s="17"/>
      <c r="AU46" s="11"/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</row>
    <row r="47" spans="1:56" x14ac:dyDescent="0.2">
      <c r="A47" s="199"/>
      <c r="B47" s="178"/>
      <c r="C47" s="178"/>
      <c r="D47" s="49" t="s">
        <v>18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44"/>
      <c r="V47" s="90">
        <v>0</v>
      </c>
      <c r="W47" s="90">
        <v>0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/>
      <c r="AS47" s="17"/>
      <c r="AT47" s="17"/>
      <c r="AU47" s="11"/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</row>
    <row r="48" spans="1:56" ht="20.25" customHeight="1" x14ac:dyDescent="0.2">
      <c r="A48" s="199"/>
      <c r="B48" s="214" t="s">
        <v>93</v>
      </c>
      <c r="C48" s="215"/>
      <c r="D48" s="21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3</v>
      </c>
      <c r="U48" s="10">
        <v>1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>
        <v>7</v>
      </c>
      <c r="AU48" s="10">
        <v>3</v>
      </c>
      <c r="AV48" s="10"/>
      <c r="AW48" s="10"/>
      <c r="AX48" s="10"/>
      <c r="AY48" s="10"/>
      <c r="AZ48" s="10"/>
      <c r="BA48" s="10"/>
      <c r="BB48" s="10"/>
      <c r="BC48" s="10"/>
      <c r="BD48" s="10"/>
    </row>
  </sheetData>
  <mergeCells count="77">
    <mergeCell ref="AT40:AT41"/>
    <mergeCell ref="T28:T29"/>
    <mergeCell ref="AT26:AT27"/>
    <mergeCell ref="T30:T31"/>
    <mergeCell ref="AU34:AU35"/>
    <mergeCell ref="AU36:AU37"/>
    <mergeCell ref="U38:U39"/>
    <mergeCell ref="AT32:AT33"/>
    <mergeCell ref="T34:T35"/>
    <mergeCell ref="W3:Y3"/>
    <mergeCell ref="B46:B47"/>
    <mergeCell ref="C46:C47"/>
    <mergeCell ref="AT16:AT17"/>
    <mergeCell ref="AA3:AC3"/>
    <mergeCell ref="AE3:AH3"/>
    <mergeCell ref="B36:B37"/>
    <mergeCell ref="B38:B39"/>
    <mergeCell ref="B40:B41"/>
    <mergeCell ref="C36:C37"/>
    <mergeCell ref="AR3:AU3"/>
    <mergeCell ref="A1:BD1"/>
    <mergeCell ref="A3:A7"/>
    <mergeCell ref="B3:B7"/>
    <mergeCell ref="F3:H3"/>
    <mergeCell ref="J3:L3"/>
    <mergeCell ref="AW3:AY3"/>
    <mergeCell ref="AZ3:BD3"/>
    <mergeCell ref="N3:Q3"/>
    <mergeCell ref="R3:U3"/>
    <mergeCell ref="C14:C15"/>
    <mergeCell ref="C10:C11"/>
    <mergeCell ref="AU10:AU11"/>
    <mergeCell ref="C3:C7"/>
    <mergeCell ref="D3:D7"/>
    <mergeCell ref="E4:BD4"/>
    <mergeCell ref="T10:T11"/>
    <mergeCell ref="E6:BD6"/>
    <mergeCell ref="AJ3:AL3"/>
    <mergeCell ref="AN3:AQ3"/>
    <mergeCell ref="A8:A48"/>
    <mergeCell ref="B48:D48"/>
    <mergeCell ref="B24:B25"/>
    <mergeCell ref="C24:C25"/>
    <mergeCell ref="B26:B27"/>
    <mergeCell ref="B16:B17"/>
    <mergeCell ref="C16:C17"/>
    <mergeCell ref="B22:B23"/>
    <mergeCell ref="C22:C23"/>
    <mergeCell ref="B12:B13"/>
    <mergeCell ref="AT14:AT15"/>
    <mergeCell ref="AT20:AT21"/>
    <mergeCell ref="C18:C19"/>
    <mergeCell ref="B20:B21"/>
    <mergeCell ref="C20:C21"/>
    <mergeCell ref="B8:B9"/>
    <mergeCell ref="C8:C9"/>
    <mergeCell ref="B10:B11"/>
    <mergeCell ref="C12:C13"/>
    <mergeCell ref="B14:B15"/>
    <mergeCell ref="C42:C43"/>
    <mergeCell ref="B28:B29"/>
    <mergeCell ref="C28:C29"/>
    <mergeCell ref="B18:B19"/>
    <mergeCell ref="B30:B31"/>
    <mergeCell ref="C30:C31"/>
    <mergeCell ref="C38:C39"/>
    <mergeCell ref="C40:C41"/>
    <mergeCell ref="C26:C27"/>
    <mergeCell ref="AT22:AT23"/>
    <mergeCell ref="B44:B45"/>
    <mergeCell ref="C44:C45"/>
    <mergeCell ref="AT12:AT13"/>
    <mergeCell ref="B32:B33"/>
    <mergeCell ref="B34:B35"/>
    <mergeCell ref="B42:B43"/>
    <mergeCell ref="C32:C33"/>
    <mergeCell ref="C34:C35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53"/>
  <sheetViews>
    <sheetView topLeftCell="A37" zoomScale="110" zoomScaleNormal="110" workbookViewId="0">
      <selection activeCell="BE49" sqref="BE49:BE50"/>
    </sheetView>
  </sheetViews>
  <sheetFormatPr defaultRowHeight="12.75" x14ac:dyDescent="0.2"/>
  <cols>
    <col min="1" max="1" width="3.7109375" customWidth="1"/>
    <col min="2" max="2" width="5.5703125" customWidth="1"/>
    <col min="3" max="3" width="17.28515625" customWidth="1"/>
    <col min="4" max="4" width="6.140625" customWidth="1"/>
    <col min="5" max="5" width="3.85546875" customWidth="1"/>
    <col min="6" max="6" width="3.5703125" customWidth="1"/>
    <col min="7" max="7" width="3.85546875" customWidth="1"/>
    <col min="8" max="11" width="3.7109375" customWidth="1"/>
    <col min="12" max="14" width="3.5703125" customWidth="1"/>
    <col min="15" max="17" width="3.42578125" customWidth="1"/>
    <col min="18" max="20" width="3.5703125" customWidth="1"/>
    <col min="21" max="23" width="2.7109375" customWidth="1"/>
    <col min="24" max="24" width="3.42578125" customWidth="1"/>
    <col min="25" max="25" width="3.7109375" customWidth="1"/>
    <col min="26" max="27" width="3.140625" customWidth="1"/>
    <col min="28" max="29" width="3.42578125" customWidth="1"/>
    <col min="30" max="30" width="3.140625" customWidth="1"/>
    <col min="31" max="31" width="3.28515625" customWidth="1"/>
    <col min="32" max="40" width="3.140625" customWidth="1"/>
    <col min="41" max="41" width="3" customWidth="1"/>
    <col min="42" max="42" width="2.85546875" customWidth="1"/>
    <col min="43" max="43" width="3.140625" customWidth="1"/>
    <col min="44" max="56" width="2.7109375" customWidth="1"/>
    <col min="57" max="57" width="4.5703125" style="9" customWidth="1"/>
    <col min="58" max="60" width="2.7109375" customWidth="1"/>
  </cols>
  <sheetData>
    <row r="2" spans="1:57" ht="69.75" customHeight="1" x14ac:dyDescent="0.2">
      <c r="A2" s="184" t="s">
        <v>0</v>
      </c>
      <c r="B2" s="184" t="s">
        <v>1</v>
      </c>
      <c r="C2" s="184" t="s">
        <v>2</v>
      </c>
      <c r="D2" s="184" t="s">
        <v>3</v>
      </c>
      <c r="E2" s="3" t="s">
        <v>87</v>
      </c>
      <c r="F2" s="196" t="s">
        <v>29</v>
      </c>
      <c r="G2" s="197"/>
      <c r="H2" s="200"/>
      <c r="I2" s="3" t="s">
        <v>88</v>
      </c>
      <c r="J2" s="196" t="s">
        <v>4</v>
      </c>
      <c r="K2" s="197"/>
      <c r="L2" s="197"/>
      <c r="M2" s="3" t="s">
        <v>95</v>
      </c>
      <c r="N2" s="193" t="s">
        <v>5</v>
      </c>
      <c r="O2" s="193"/>
      <c r="P2" s="193"/>
      <c r="Q2" s="193"/>
      <c r="R2" s="193" t="s">
        <v>6</v>
      </c>
      <c r="S2" s="193"/>
      <c r="T2" s="193"/>
      <c r="U2" s="193"/>
      <c r="V2" s="3" t="s">
        <v>89</v>
      </c>
      <c r="W2" s="193" t="s">
        <v>7</v>
      </c>
      <c r="X2" s="193"/>
      <c r="Y2" s="193"/>
      <c r="Z2" s="4" t="s">
        <v>96</v>
      </c>
      <c r="AA2" s="193" t="s">
        <v>8</v>
      </c>
      <c r="AB2" s="193"/>
      <c r="AC2" s="193"/>
      <c r="AD2" s="4" t="s">
        <v>97</v>
      </c>
      <c r="AE2" s="193" t="s">
        <v>9</v>
      </c>
      <c r="AF2" s="193"/>
      <c r="AG2" s="193"/>
      <c r="AH2" s="193"/>
      <c r="AI2" s="3" t="s">
        <v>90</v>
      </c>
      <c r="AJ2" s="193" t="s">
        <v>10</v>
      </c>
      <c r="AK2" s="193"/>
      <c r="AL2" s="193"/>
      <c r="AM2" s="3" t="s">
        <v>91</v>
      </c>
      <c r="AN2" s="193" t="s">
        <v>11</v>
      </c>
      <c r="AO2" s="193"/>
      <c r="AP2" s="193"/>
      <c r="AQ2" s="193"/>
      <c r="AR2" s="193" t="s">
        <v>12</v>
      </c>
      <c r="AS2" s="193"/>
      <c r="AT2" s="193"/>
      <c r="AU2" s="193"/>
      <c r="AV2" s="3" t="s">
        <v>94</v>
      </c>
      <c r="AW2" s="193" t="s">
        <v>13</v>
      </c>
      <c r="AX2" s="193"/>
      <c r="AY2" s="193"/>
      <c r="AZ2" s="193" t="s">
        <v>14</v>
      </c>
      <c r="BA2" s="193"/>
      <c r="BB2" s="193"/>
      <c r="BC2" s="193"/>
      <c r="BD2" s="193"/>
      <c r="BE2" s="190" t="s">
        <v>30</v>
      </c>
    </row>
    <row r="3" spans="1:57" x14ac:dyDescent="0.2">
      <c r="A3" s="185"/>
      <c r="B3" s="185"/>
      <c r="C3" s="185"/>
      <c r="D3" s="185"/>
      <c r="E3" s="194" t="s">
        <v>15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1"/>
    </row>
    <row r="4" spans="1:57" x14ac:dyDescent="0.2">
      <c r="A4" s="185"/>
      <c r="B4" s="185"/>
      <c r="C4" s="185"/>
      <c r="D4" s="18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91"/>
    </row>
    <row r="5" spans="1:57" x14ac:dyDescent="0.2">
      <c r="A5" s="185"/>
      <c r="B5" s="185"/>
      <c r="C5" s="185"/>
      <c r="D5" s="185"/>
      <c r="E5" s="201" t="s">
        <v>28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191"/>
    </row>
    <row r="6" spans="1:57" x14ac:dyDescent="0.2">
      <c r="A6" s="186"/>
      <c r="B6" s="186"/>
      <c r="C6" s="186"/>
      <c r="D6" s="186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92"/>
    </row>
    <row r="7" spans="1:57" x14ac:dyDescent="0.2">
      <c r="A7" s="222" t="s">
        <v>32</v>
      </c>
      <c r="B7" s="203" t="s">
        <v>127</v>
      </c>
      <c r="C7" s="203" t="s">
        <v>126</v>
      </c>
      <c r="D7" s="138" t="s">
        <v>17</v>
      </c>
      <c r="E7" s="147">
        <f>SUM(E9,E11)</f>
        <v>4</v>
      </c>
      <c r="F7" s="147">
        <f t="shared" ref="F7:T7" si="0">SUM(F9,F11)</f>
        <v>4</v>
      </c>
      <c r="G7" s="147">
        <f t="shared" si="0"/>
        <v>4</v>
      </c>
      <c r="H7" s="147">
        <f t="shared" si="0"/>
        <v>4</v>
      </c>
      <c r="I7" s="147">
        <f t="shared" si="0"/>
        <v>4</v>
      </c>
      <c r="J7" s="147">
        <f t="shared" si="0"/>
        <v>4</v>
      </c>
      <c r="K7" s="147">
        <f t="shared" si="0"/>
        <v>4</v>
      </c>
      <c r="L7" s="147">
        <f t="shared" si="0"/>
        <v>4</v>
      </c>
      <c r="M7" s="147">
        <f t="shared" si="0"/>
        <v>4</v>
      </c>
      <c r="N7" s="147">
        <f t="shared" si="0"/>
        <v>4</v>
      </c>
      <c r="O7" s="147">
        <f t="shared" si="0"/>
        <v>4</v>
      </c>
      <c r="P7" s="147">
        <f t="shared" si="0"/>
        <v>4</v>
      </c>
      <c r="Q7" s="147">
        <f t="shared" si="0"/>
        <v>4</v>
      </c>
      <c r="R7" s="147">
        <f t="shared" si="0"/>
        <v>4</v>
      </c>
      <c r="S7" s="147">
        <f t="shared" si="0"/>
        <v>4</v>
      </c>
      <c r="T7" s="147">
        <f t="shared" si="0"/>
        <v>4</v>
      </c>
      <c r="U7" s="75" t="s">
        <v>108</v>
      </c>
      <c r="V7" s="75">
        <v>0</v>
      </c>
      <c r="W7" s="75">
        <v>0</v>
      </c>
      <c r="X7" s="75">
        <f t="shared" ref="X7:AR8" si="1">SUM(X9,X11)</f>
        <v>0</v>
      </c>
      <c r="Y7" s="75">
        <f t="shared" si="1"/>
        <v>0</v>
      </c>
      <c r="Z7" s="75">
        <f t="shared" si="1"/>
        <v>0</v>
      </c>
      <c r="AA7" s="75">
        <f t="shared" si="1"/>
        <v>0</v>
      </c>
      <c r="AB7" s="75">
        <f t="shared" si="1"/>
        <v>0</v>
      </c>
      <c r="AC7" s="75">
        <f t="shared" si="1"/>
        <v>0</v>
      </c>
      <c r="AD7" s="75">
        <f t="shared" si="1"/>
        <v>0</v>
      </c>
      <c r="AE7" s="75">
        <f t="shared" si="1"/>
        <v>0</v>
      </c>
      <c r="AF7" s="75">
        <f t="shared" si="1"/>
        <v>0</v>
      </c>
      <c r="AG7" s="75">
        <f t="shared" si="1"/>
        <v>0</v>
      </c>
      <c r="AH7" s="75">
        <f t="shared" si="1"/>
        <v>0</v>
      </c>
      <c r="AI7" s="75">
        <f t="shared" si="1"/>
        <v>0</v>
      </c>
      <c r="AJ7" s="75">
        <f t="shared" si="1"/>
        <v>0</v>
      </c>
      <c r="AK7" s="75">
        <f t="shared" si="1"/>
        <v>0</v>
      </c>
      <c r="AL7" s="75">
        <f t="shared" si="1"/>
        <v>0</v>
      </c>
      <c r="AM7" s="75">
        <f t="shared" si="1"/>
        <v>0</v>
      </c>
      <c r="AN7" s="75">
        <f t="shared" si="1"/>
        <v>0</v>
      </c>
      <c r="AO7" s="75">
        <f t="shared" si="1"/>
        <v>0</v>
      </c>
      <c r="AP7" s="75">
        <f t="shared" si="1"/>
        <v>0</v>
      </c>
      <c r="AQ7" s="75">
        <f t="shared" si="1"/>
        <v>0</v>
      </c>
      <c r="AR7" s="75">
        <f t="shared" si="1"/>
        <v>0</v>
      </c>
      <c r="AS7" s="75">
        <f>SUM(AS9,AS11)</f>
        <v>0</v>
      </c>
      <c r="AT7" s="75">
        <f>SUM(AT9,AT11)</f>
        <v>0</v>
      </c>
      <c r="AU7" s="75" t="s">
        <v>108</v>
      </c>
      <c r="AV7" s="75">
        <f>SUM(AV9)</f>
        <v>0</v>
      </c>
      <c r="AW7" s="75">
        <f t="shared" ref="AW7:BD7" si="2">SUM(AW9)</f>
        <v>0</v>
      </c>
      <c r="AX7" s="75">
        <f t="shared" si="2"/>
        <v>0</v>
      </c>
      <c r="AY7" s="75">
        <f t="shared" si="2"/>
        <v>0</v>
      </c>
      <c r="AZ7" s="75">
        <f t="shared" si="2"/>
        <v>0</v>
      </c>
      <c r="BA7" s="75">
        <f t="shared" si="2"/>
        <v>0</v>
      </c>
      <c r="BB7" s="75">
        <f t="shared" si="2"/>
        <v>0</v>
      </c>
      <c r="BC7" s="75">
        <f t="shared" si="2"/>
        <v>0</v>
      </c>
      <c r="BD7" s="75">
        <f t="shared" si="2"/>
        <v>0</v>
      </c>
      <c r="BE7" s="75">
        <f t="shared" ref="BE7:BE12" si="3">SUM(E7:BD7)</f>
        <v>64</v>
      </c>
    </row>
    <row r="8" spans="1:57" x14ac:dyDescent="0.2">
      <c r="A8" s="223"/>
      <c r="B8" s="204"/>
      <c r="C8" s="204"/>
      <c r="D8" s="138" t="s">
        <v>18</v>
      </c>
      <c r="E8" s="147">
        <f>SUM(E10,E12)</f>
        <v>2</v>
      </c>
      <c r="F8" s="147">
        <f t="shared" ref="F8:T8" si="4">SUM(F10,F12)</f>
        <v>2</v>
      </c>
      <c r="G8" s="147">
        <f t="shared" si="4"/>
        <v>2</v>
      </c>
      <c r="H8" s="147">
        <f t="shared" si="4"/>
        <v>2</v>
      </c>
      <c r="I8" s="147">
        <f t="shared" si="4"/>
        <v>2</v>
      </c>
      <c r="J8" s="147">
        <f t="shared" si="4"/>
        <v>2</v>
      </c>
      <c r="K8" s="147">
        <f t="shared" si="4"/>
        <v>2</v>
      </c>
      <c r="L8" s="147">
        <f t="shared" si="4"/>
        <v>2</v>
      </c>
      <c r="M8" s="147">
        <f t="shared" si="4"/>
        <v>2</v>
      </c>
      <c r="N8" s="147">
        <f t="shared" si="4"/>
        <v>2</v>
      </c>
      <c r="O8" s="147">
        <f t="shared" si="4"/>
        <v>2</v>
      </c>
      <c r="P8" s="147">
        <f t="shared" si="4"/>
        <v>2</v>
      </c>
      <c r="Q8" s="147">
        <f t="shared" si="4"/>
        <v>2</v>
      </c>
      <c r="R8" s="147">
        <f t="shared" si="4"/>
        <v>2</v>
      </c>
      <c r="S8" s="147">
        <f t="shared" si="4"/>
        <v>2</v>
      </c>
      <c r="T8" s="147">
        <f t="shared" si="4"/>
        <v>2</v>
      </c>
      <c r="U8" s="75" t="s">
        <v>108</v>
      </c>
      <c r="V8" s="75">
        <v>0</v>
      </c>
      <c r="W8" s="75">
        <v>0</v>
      </c>
      <c r="X8" s="75">
        <f t="shared" si="1"/>
        <v>0</v>
      </c>
      <c r="Y8" s="75">
        <f t="shared" si="1"/>
        <v>0</v>
      </c>
      <c r="Z8" s="75">
        <f t="shared" si="1"/>
        <v>0</v>
      </c>
      <c r="AA8" s="75">
        <f t="shared" si="1"/>
        <v>0</v>
      </c>
      <c r="AB8" s="75">
        <f t="shared" si="1"/>
        <v>0</v>
      </c>
      <c r="AC8" s="75">
        <f t="shared" si="1"/>
        <v>0</v>
      </c>
      <c r="AD8" s="75">
        <f t="shared" si="1"/>
        <v>0</v>
      </c>
      <c r="AE8" s="75">
        <f t="shared" si="1"/>
        <v>0</v>
      </c>
      <c r="AF8" s="75">
        <f t="shared" si="1"/>
        <v>0</v>
      </c>
      <c r="AG8" s="75">
        <f t="shared" si="1"/>
        <v>0</v>
      </c>
      <c r="AH8" s="75">
        <f t="shared" si="1"/>
        <v>0</v>
      </c>
      <c r="AI8" s="75">
        <f t="shared" si="1"/>
        <v>0</v>
      </c>
      <c r="AJ8" s="75">
        <f t="shared" si="1"/>
        <v>0</v>
      </c>
      <c r="AK8" s="75">
        <f t="shared" si="1"/>
        <v>0</v>
      </c>
      <c r="AL8" s="75">
        <f t="shared" si="1"/>
        <v>0</v>
      </c>
      <c r="AM8" s="75">
        <f t="shared" si="1"/>
        <v>0</v>
      </c>
      <c r="AN8" s="75">
        <f t="shared" si="1"/>
        <v>0</v>
      </c>
      <c r="AO8" s="75">
        <f t="shared" si="1"/>
        <v>0</v>
      </c>
      <c r="AP8" s="75">
        <f t="shared" si="1"/>
        <v>0</v>
      </c>
      <c r="AQ8" s="75">
        <f t="shared" si="1"/>
        <v>0</v>
      </c>
      <c r="AR8" s="147">
        <f t="shared" si="1"/>
        <v>0</v>
      </c>
      <c r="AS8" s="147">
        <f>SUM(AS10,AS12)</f>
        <v>0</v>
      </c>
      <c r="AT8" s="147">
        <f>SUM(AT10,AT12)</f>
        <v>0</v>
      </c>
      <c r="AU8" s="75" t="s">
        <v>108</v>
      </c>
      <c r="AV8" s="75">
        <f>SUM(AV10)</f>
        <v>0</v>
      </c>
      <c r="AW8" s="75">
        <f t="shared" ref="AW8:BD8" si="5">SUM(AW10)</f>
        <v>0</v>
      </c>
      <c r="AX8" s="75">
        <f t="shared" si="5"/>
        <v>0</v>
      </c>
      <c r="AY8" s="75">
        <f t="shared" si="5"/>
        <v>0</v>
      </c>
      <c r="AZ8" s="75">
        <f t="shared" si="5"/>
        <v>0</v>
      </c>
      <c r="BA8" s="75">
        <f t="shared" si="5"/>
        <v>0</v>
      </c>
      <c r="BB8" s="75">
        <f t="shared" si="5"/>
        <v>0</v>
      </c>
      <c r="BC8" s="75">
        <f t="shared" si="5"/>
        <v>0</v>
      </c>
      <c r="BD8" s="75">
        <f t="shared" si="5"/>
        <v>0</v>
      </c>
      <c r="BE8" s="75">
        <f t="shared" si="3"/>
        <v>32</v>
      </c>
    </row>
    <row r="9" spans="1:57" x14ac:dyDescent="0.2">
      <c r="A9" s="223"/>
      <c r="B9" s="182" t="s">
        <v>141</v>
      </c>
      <c r="C9" s="181" t="s">
        <v>156</v>
      </c>
      <c r="D9" s="2" t="s">
        <v>17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55" t="s">
        <v>108</v>
      </c>
      <c r="V9" s="54">
        <v>0</v>
      </c>
      <c r="W9" s="54">
        <v>0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58" t="s">
        <v>108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65">
        <f t="shared" si="3"/>
        <v>16</v>
      </c>
    </row>
    <row r="10" spans="1:57" x14ac:dyDescent="0.2">
      <c r="A10" s="223"/>
      <c r="B10" s="183"/>
      <c r="C10" s="181"/>
      <c r="D10" s="2" t="s">
        <v>18</v>
      </c>
      <c r="E10" s="17">
        <v>0.5</v>
      </c>
      <c r="F10" s="17">
        <v>0.5</v>
      </c>
      <c r="G10" s="17">
        <v>0.5</v>
      </c>
      <c r="H10" s="17">
        <v>0.5</v>
      </c>
      <c r="I10" s="17">
        <v>0.5</v>
      </c>
      <c r="J10" s="17">
        <v>0.5</v>
      </c>
      <c r="K10" s="17">
        <v>0.5</v>
      </c>
      <c r="L10" s="17">
        <v>0.5</v>
      </c>
      <c r="M10" s="17">
        <v>0.5</v>
      </c>
      <c r="N10" s="17">
        <v>0.5</v>
      </c>
      <c r="O10" s="17">
        <v>0.5</v>
      </c>
      <c r="P10" s="17">
        <v>0.5</v>
      </c>
      <c r="Q10" s="17">
        <v>0.5</v>
      </c>
      <c r="R10" s="17">
        <v>0.5</v>
      </c>
      <c r="S10" s="17">
        <v>0.5</v>
      </c>
      <c r="T10" s="17">
        <v>0.5</v>
      </c>
      <c r="U10" s="55" t="s">
        <v>108</v>
      </c>
      <c r="V10" s="54">
        <v>0</v>
      </c>
      <c r="W10" s="54">
        <v>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58" t="s">
        <v>108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65">
        <f t="shared" si="3"/>
        <v>8</v>
      </c>
    </row>
    <row r="11" spans="1:57" x14ac:dyDescent="0.2">
      <c r="A11" s="223"/>
      <c r="B11" s="182" t="s">
        <v>165</v>
      </c>
      <c r="C11" s="182" t="s">
        <v>112</v>
      </c>
      <c r="D11" s="2" t="s">
        <v>17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7">
        <v>3</v>
      </c>
      <c r="R11" s="17">
        <v>3</v>
      </c>
      <c r="S11" s="17">
        <v>3</v>
      </c>
      <c r="T11" s="17">
        <v>3</v>
      </c>
      <c r="U11" s="55" t="s">
        <v>108</v>
      </c>
      <c r="V11" s="54">
        <v>0</v>
      </c>
      <c r="W11" s="54">
        <v>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58" t="s">
        <v>108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65">
        <f t="shared" si="3"/>
        <v>48</v>
      </c>
    </row>
    <row r="12" spans="1:57" x14ac:dyDescent="0.2">
      <c r="A12" s="223"/>
      <c r="B12" s="183"/>
      <c r="C12" s="183"/>
      <c r="D12" s="2" t="s">
        <v>18</v>
      </c>
      <c r="E12" s="17">
        <v>1.5</v>
      </c>
      <c r="F12" s="17">
        <v>1.5</v>
      </c>
      <c r="G12" s="17">
        <v>1.5</v>
      </c>
      <c r="H12" s="17">
        <v>1.5</v>
      </c>
      <c r="I12" s="17">
        <v>1.5</v>
      </c>
      <c r="J12" s="17">
        <v>1.5</v>
      </c>
      <c r="K12" s="17">
        <v>1.5</v>
      </c>
      <c r="L12" s="17">
        <v>1.5</v>
      </c>
      <c r="M12" s="17">
        <v>1.5</v>
      </c>
      <c r="N12" s="17">
        <v>1.5</v>
      </c>
      <c r="O12" s="17">
        <v>1.5</v>
      </c>
      <c r="P12" s="17">
        <v>1.5</v>
      </c>
      <c r="Q12" s="17">
        <v>1.5</v>
      </c>
      <c r="R12" s="17">
        <v>1.5</v>
      </c>
      <c r="S12" s="17">
        <v>1.5</v>
      </c>
      <c r="T12" s="17">
        <v>1.5</v>
      </c>
      <c r="U12" s="55" t="s">
        <v>108</v>
      </c>
      <c r="V12" s="54">
        <v>0</v>
      </c>
      <c r="W12" s="54"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58" t="s">
        <v>108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65">
        <f t="shared" si="3"/>
        <v>24</v>
      </c>
    </row>
    <row r="13" spans="1:57" s="9" customFormat="1" ht="18" customHeight="1" x14ac:dyDescent="0.2">
      <c r="A13" s="223"/>
      <c r="B13" s="225" t="s">
        <v>33</v>
      </c>
      <c r="C13" s="203" t="s">
        <v>54</v>
      </c>
      <c r="D13" s="138" t="s">
        <v>17</v>
      </c>
      <c r="E13" s="75">
        <f>E17+E19+E21+E15</f>
        <v>10</v>
      </c>
      <c r="F13" s="75">
        <f t="shared" ref="F13:T13" si="6">F17+F19+F21+F15</f>
        <v>10</v>
      </c>
      <c r="G13" s="75">
        <f t="shared" si="6"/>
        <v>10</v>
      </c>
      <c r="H13" s="75">
        <f t="shared" si="6"/>
        <v>10</v>
      </c>
      <c r="I13" s="75">
        <f t="shared" si="6"/>
        <v>10</v>
      </c>
      <c r="J13" s="75">
        <f t="shared" si="6"/>
        <v>10</v>
      </c>
      <c r="K13" s="75">
        <f t="shared" si="6"/>
        <v>10</v>
      </c>
      <c r="L13" s="75">
        <f t="shared" si="6"/>
        <v>10</v>
      </c>
      <c r="M13" s="75">
        <f t="shared" si="6"/>
        <v>10</v>
      </c>
      <c r="N13" s="75">
        <f t="shared" si="6"/>
        <v>10</v>
      </c>
      <c r="O13" s="75">
        <f t="shared" si="6"/>
        <v>10</v>
      </c>
      <c r="P13" s="75">
        <f t="shared" si="6"/>
        <v>10</v>
      </c>
      <c r="Q13" s="75">
        <f t="shared" si="6"/>
        <v>10</v>
      </c>
      <c r="R13" s="75">
        <f t="shared" si="6"/>
        <v>10</v>
      </c>
      <c r="S13" s="75">
        <f t="shared" si="6"/>
        <v>10</v>
      </c>
      <c r="T13" s="75">
        <f t="shared" si="6"/>
        <v>10</v>
      </c>
      <c r="U13" s="75" t="s">
        <v>108</v>
      </c>
      <c r="V13" s="75">
        <f>V17+V19+V21</f>
        <v>0</v>
      </c>
      <c r="W13" s="75">
        <f>W17+W19+W21</f>
        <v>0</v>
      </c>
      <c r="X13" s="75">
        <f t="shared" ref="X13:AS13" si="7">X17+X19+X21+X15</f>
        <v>4</v>
      </c>
      <c r="Y13" s="75">
        <f t="shared" si="7"/>
        <v>4</v>
      </c>
      <c r="Z13" s="75">
        <f t="shared" si="7"/>
        <v>4</v>
      </c>
      <c r="AA13" s="75">
        <f t="shared" si="7"/>
        <v>4</v>
      </c>
      <c r="AB13" s="75">
        <f t="shared" si="7"/>
        <v>4</v>
      </c>
      <c r="AC13" s="75">
        <f t="shared" si="7"/>
        <v>4</v>
      </c>
      <c r="AD13" s="75">
        <f t="shared" si="7"/>
        <v>4</v>
      </c>
      <c r="AE13" s="75">
        <f t="shared" si="7"/>
        <v>4</v>
      </c>
      <c r="AF13" s="75">
        <f t="shared" si="7"/>
        <v>4</v>
      </c>
      <c r="AG13" s="75">
        <f t="shared" si="7"/>
        <v>4</v>
      </c>
      <c r="AH13" s="75">
        <f t="shared" si="7"/>
        <v>4</v>
      </c>
      <c r="AI13" s="75">
        <f t="shared" si="7"/>
        <v>4</v>
      </c>
      <c r="AJ13" s="75">
        <f t="shared" si="7"/>
        <v>4</v>
      </c>
      <c r="AK13" s="75">
        <f t="shared" si="7"/>
        <v>4</v>
      </c>
      <c r="AL13" s="75">
        <f t="shared" si="7"/>
        <v>4</v>
      </c>
      <c r="AM13" s="75">
        <f t="shared" si="7"/>
        <v>4</v>
      </c>
      <c r="AN13" s="75">
        <f t="shared" si="7"/>
        <v>4</v>
      </c>
      <c r="AO13" s="75">
        <f t="shared" si="7"/>
        <v>4</v>
      </c>
      <c r="AP13" s="75">
        <f t="shared" si="7"/>
        <v>4</v>
      </c>
      <c r="AQ13" s="75">
        <f t="shared" si="7"/>
        <v>4</v>
      </c>
      <c r="AR13" s="75">
        <f t="shared" si="7"/>
        <v>4</v>
      </c>
      <c r="AS13" s="75">
        <f t="shared" si="7"/>
        <v>4</v>
      </c>
      <c r="AT13" s="75">
        <f>AT17+AT19+AT21+AT15</f>
        <v>4</v>
      </c>
      <c r="AU13" s="75" t="s">
        <v>108</v>
      </c>
      <c r="AV13" s="75">
        <f t="shared" ref="AV13:BD13" si="8">AV17+AV19+AV21</f>
        <v>0</v>
      </c>
      <c r="AW13" s="75">
        <f t="shared" si="8"/>
        <v>0</v>
      </c>
      <c r="AX13" s="75">
        <f t="shared" si="8"/>
        <v>0</v>
      </c>
      <c r="AY13" s="75">
        <f t="shared" si="8"/>
        <v>0</v>
      </c>
      <c r="AZ13" s="75">
        <f t="shared" si="8"/>
        <v>0</v>
      </c>
      <c r="BA13" s="75">
        <f t="shared" si="8"/>
        <v>0</v>
      </c>
      <c r="BB13" s="75">
        <f t="shared" si="8"/>
        <v>0</v>
      </c>
      <c r="BC13" s="75">
        <f t="shared" si="8"/>
        <v>0</v>
      </c>
      <c r="BD13" s="75">
        <f t="shared" si="8"/>
        <v>0</v>
      </c>
      <c r="BE13" s="75">
        <f t="shared" ref="BE13:BE53" si="9">SUM(E13:BD13)</f>
        <v>252</v>
      </c>
    </row>
    <row r="14" spans="1:57" s="9" customFormat="1" ht="18" customHeight="1" x14ac:dyDescent="0.2">
      <c r="A14" s="223"/>
      <c r="B14" s="225"/>
      <c r="C14" s="204"/>
      <c r="D14" s="138" t="s">
        <v>18</v>
      </c>
      <c r="E14" s="147">
        <f>E18+E20+E22+E16</f>
        <v>5</v>
      </c>
      <c r="F14" s="147">
        <f t="shared" ref="F14:T14" si="10">F18+F20+F22+F16</f>
        <v>5</v>
      </c>
      <c r="G14" s="147">
        <f t="shared" si="10"/>
        <v>5</v>
      </c>
      <c r="H14" s="147">
        <f t="shared" si="10"/>
        <v>5</v>
      </c>
      <c r="I14" s="147">
        <f t="shared" si="10"/>
        <v>5</v>
      </c>
      <c r="J14" s="147">
        <f t="shared" si="10"/>
        <v>5</v>
      </c>
      <c r="K14" s="147">
        <f t="shared" si="10"/>
        <v>5</v>
      </c>
      <c r="L14" s="147">
        <f t="shared" si="10"/>
        <v>5</v>
      </c>
      <c r="M14" s="147">
        <f t="shared" si="10"/>
        <v>5</v>
      </c>
      <c r="N14" s="147">
        <f t="shared" si="10"/>
        <v>5</v>
      </c>
      <c r="O14" s="147">
        <f t="shared" si="10"/>
        <v>5</v>
      </c>
      <c r="P14" s="147">
        <f t="shared" si="10"/>
        <v>5</v>
      </c>
      <c r="Q14" s="147">
        <f t="shared" si="10"/>
        <v>5</v>
      </c>
      <c r="R14" s="147">
        <f t="shared" si="10"/>
        <v>5</v>
      </c>
      <c r="S14" s="147">
        <f t="shared" si="10"/>
        <v>5</v>
      </c>
      <c r="T14" s="147">
        <f t="shared" si="10"/>
        <v>5</v>
      </c>
      <c r="U14" s="75" t="s">
        <v>108</v>
      </c>
      <c r="V14" s="75">
        <v>0</v>
      </c>
      <c r="W14" s="75">
        <v>0</v>
      </c>
      <c r="X14" s="75">
        <f t="shared" ref="X14:AQ14" si="11">X18+X20+X22</f>
        <v>2</v>
      </c>
      <c r="Y14" s="75">
        <f t="shared" si="11"/>
        <v>2</v>
      </c>
      <c r="Z14" s="75">
        <f t="shared" si="11"/>
        <v>2</v>
      </c>
      <c r="AA14" s="75">
        <f t="shared" si="11"/>
        <v>2</v>
      </c>
      <c r="AB14" s="75">
        <f t="shared" si="11"/>
        <v>2</v>
      </c>
      <c r="AC14" s="75">
        <f t="shared" si="11"/>
        <v>2</v>
      </c>
      <c r="AD14" s="75">
        <f t="shared" si="11"/>
        <v>2</v>
      </c>
      <c r="AE14" s="75">
        <f t="shared" si="11"/>
        <v>2</v>
      </c>
      <c r="AF14" s="75">
        <f t="shared" si="11"/>
        <v>2</v>
      </c>
      <c r="AG14" s="75">
        <f t="shared" si="11"/>
        <v>2</v>
      </c>
      <c r="AH14" s="75">
        <f t="shared" si="11"/>
        <v>2</v>
      </c>
      <c r="AI14" s="75">
        <f t="shared" si="11"/>
        <v>2</v>
      </c>
      <c r="AJ14" s="75">
        <f t="shared" si="11"/>
        <v>2</v>
      </c>
      <c r="AK14" s="75">
        <f t="shared" si="11"/>
        <v>2</v>
      </c>
      <c r="AL14" s="75">
        <f t="shared" si="11"/>
        <v>2</v>
      </c>
      <c r="AM14" s="75">
        <f t="shared" si="11"/>
        <v>2</v>
      </c>
      <c r="AN14" s="75">
        <f t="shared" si="11"/>
        <v>2</v>
      </c>
      <c r="AO14" s="75">
        <f t="shared" si="11"/>
        <v>2</v>
      </c>
      <c r="AP14" s="75">
        <f t="shared" si="11"/>
        <v>2</v>
      </c>
      <c r="AQ14" s="75">
        <f t="shared" si="11"/>
        <v>2</v>
      </c>
      <c r="AR14" s="75">
        <f>AR18+AR20+AR22</f>
        <v>2</v>
      </c>
      <c r="AS14" s="75">
        <f>AS18+AS20+AS22</f>
        <v>2</v>
      </c>
      <c r="AT14" s="75">
        <f>AT18+AT20+AT22</f>
        <v>2</v>
      </c>
      <c r="AU14" s="75" t="s">
        <v>108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f t="shared" si="9"/>
        <v>126</v>
      </c>
    </row>
    <row r="15" spans="1:57" s="9" customFormat="1" ht="15" customHeight="1" x14ac:dyDescent="0.2">
      <c r="A15" s="223"/>
      <c r="B15" s="229" t="s">
        <v>139</v>
      </c>
      <c r="C15" s="229" t="s">
        <v>20</v>
      </c>
      <c r="D15" s="2" t="s">
        <v>17</v>
      </c>
      <c r="E15" s="53">
        <v>3</v>
      </c>
      <c r="F15" s="53">
        <v>3</v>
      </c>
      <c r="G15" s="53">
        <v>3</v>
      </c>
      <c r="H15" s="53">
        <v>3</v>
      </c>
      <c r="I15" s="53">
        <v>3</v>
      </c>
      <c r="J15" s="53">
        <v>3</v>
      </c>
      <c r="K15" s="53">
        <v>3</v>
      </c>
      <c r="L15" s="53">
        <v>3</v>
      </c>
      <c r="M15" s="53">
        <v>3</v>
      </c>
      <c r="N15" s="53">
        <v>3</v>
      </c>
      <c r="O15" s="53">
        <v>3</v>
      </c>
      <c r="P15" s="53">
        <v>3</v>
      </c>
      <c r="Q15" s="53">
        <v>3</v>
      </c>
      <c r="R15" s="53">
        <v>3</v>
      </c>
      <c r="S15" s="53">
        <v>3</v>
      </c>
      <c r="T15" s="53">
        <v>3</v>
      </c>
      <c r="U15" s="55" t="s">
        <v>108</v>
      </c>
      <c r="V15" s="54">
        <v>0</v>
      </c>
      <c r="W15" s="54">
        <v>0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58" t="s">
        <v>108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65">
        <f t="shared" si="9"/>
        <v>48</v>
      </c>
    </row>
    <row r="16" spans="1:57" s="9" customFormat="1" ht="13.5" customHeight="1" x14ac:dyDescent="0.2">
      <c r="A16" s="223"/>
      <c r="B16" s="230"/>
      <c r="C16" s="230"/>
      <c r="D16" s="2" t="s">
        <v>18</v>
      </c>
      <c r="E16" s="53">
        <v>0.5</v>
      </c>
      <c r="F16" s="53">
        <v>0.5</v>
      </c>
      <c r="G16" s="53">
        <v>0.5</v>
      </c>
      <c r="H16" s="53">
        <v>0.5</v>
      </c>
      <c r="I16" s="53">
        <v>0.5</v>
      </c>
      <c r="J16" s="53">
        <v>0.5</v>
      </c>
      <c r="K16" s="53">
        <v>0.5</v>
      </c>
      <c r="L16" s="53">
        <v>0.5</v>
      </c>
      <c r="M16" s="53">
        <v>0.5</v>
      </c>
      <c r="N16" s="53">
        <v>0.5</v>
      </c>
      <c r="O16" s="53">
        <v>0.5</v>
      </c>
      <c r="P16" s="53">
        <v>0.5</v>
      </c>
      <c r="Q16" s="53">
        <v>0.5</v>
      </c>
      <c r="R16" s="53">
        <v>0.5</v>
      </c>
      <c r="S16" s="53">
        <v>0.5</v>
      </c>
      <c r="T16" s="53">
        <v>0.5</v>
      </c>
      <c r="U16" s="55" t="s">
        <v>108</v>
      </c>
      <c r="V16" s="54">
        <v>0</v>
      </c>
      <c r="W16" s="54">
        <v>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58" t="s">
        <v>108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65">
        <f t="shared" si="9"/>
        <v>8</v>
      </c>
    </row>
    <row r="17" spans="1:57" x14ac:dyDescent="0.2">
      <c r="A17" s="223"/>
      <c r="B17" s="182" t="s">
        <v>34</v>
      </c>
      <c r="C17" s="182" t="s">
        <v>19</v>
      </c>
      <c r="D17" s="2" t="s">
        <v>17</v>
      </c>
      <c r="E17" s="11">
        <v>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55" t="s">
        <v>108</v>
      </c>
      <c r="V17" s="54">
        <v>0</v>
      </c>
      <c r="W17" s="54">
        <v>0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12">
        <v>2</v>
      </c>
      <c r="AS17" s="12">
        <v>2</v>
      </c>
      <c r="AT17" s="12">
        <v>2</v>
      </c>
      <c r="AU17" s="58" t="s">
        <v>108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65">
        <f t="shared" si="9"/>
        <v>78</v>
      </c>
    </row>
    <row r="18" spans="1:57" x14ac:dyDescent="0.2">
      <c r="A18" s="223"/>
      <c r="B18" s="183"/>
      <c r="C18" s="183"/>
      <c r="D18" s="2" t="s">
        <v>18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55" t="s">
        <v>108</v>
      </c>
      <c r="V18" s="54">
        <v>0</v>
      </c>
      <c r="W18" s="54"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58" t="s">
        <v>108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65">
        <f t="shared" si="9"/>
        <v>16</v>
      </c>
    </row>
    <row r="19" spans="1:57" x14ac:dyDescent="0.2">
      <c r="A19" s="223"/>
      <c r="B19" s="182" t="s">
        <v>35</v>
      </c>
      <c r="C19" s="182" t="s">
        <v>22</v>
      </c>
      <c r="D19" s="2" t="s">
        <v>17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55" t="s">
        <v>108</v>
      </c>
      <c r="V19" s="54">
        <v>0</v>
      </c>
      <c r="W19" s="54">
        <v>0</v>
      </c>
      <c r="X19" s="12">
        <v>2</v>
      </c>
      <c r="Y19" s="12">
        <v>2</v>
      </c>
      <c r="Z19" s="12">
        <v>2</v>
      </c>
      <c r="AA19" s="12">
        <v>2</v>
      </c>
      <c r="AB19" s="12">
        <v>2</v>
      </c>
      <c r="AC19" s="12">
        <v>2</v>
      </c>
      <c r="AD19" s="12">
        <v>2</v>
      </c>
      <c r="AE19" s="12">
        <v>2</v>
      </c>
      <c r="AF19" s="12">
        <v>2</v>
      </c>
      <c r="AG19" s="12">
        <v>2</v>
      </c>
      <c r="AH19" s="12">
        <v>2</v>
      </c>
      <c r="AI19" s="12">
        <v>2</v>
      </c>
      <c r="AJ19" s="12">
        <v>2</v>
      </c>
      <c r="AK19" s="12">
        <v>2</v>
      </c>
      <c r="AL19" s="12">
        <v>2</v>
      </c>
      <c r="AM19" s="12">
        <v>2</v>
      </c>
      <c r="AN19" s="12">
        <v>2</v>
      </c>
      <c r="AO19" s="12">
        <v>2</v>
      </c>
      <c r="AP19" s="12">
        <v>2</v>
      </c>
      <c r="AQ19" s="12">
        <v>2</v>
      </c>
      <c r="AR19" s="12">
        <v>2</v>
      </c>
      <c r="AS19" s="12">
        <v>2</v>
      </c>
      <c r="AT19" s="12">
        <v>2</v>
      </c>
      <c r="AU19" s="58" t="s">
        <v>108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65">
        <f t="shared" si="9"/>
        <v>78</v>
      </c>
    </row>
    <row r="20" spans="1:57" x14ac:dyDescent="0.2">
      <c r="A20" s="223"/>
      <c r="B20" s="183"/>
      <c r="C20" s="183"/>
      <c r="D20" s="2" t="s">
        <v>18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55" t="s">
        <v>108</v>
      </c>
      <c r="V20" s="54">
        <v>0</v>
      </c>
      <c r="W20" s="54">
        <v>0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12">
        <v>2</v>
      </c>
      <c r="AQ20" s="12">
        <v>2</v>
      </c>
      <c r="AR20" s="12">
        <v>2</v>
      </c>
      <c r="AS20" s="12">
        <v>2</v>
      </c>
      <c r="AT20" s="12">
        <v>2</v>
      </c>
      <c r="AU20" s="58" t="s">
        <v>108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65">
        <f t="shared" si="9"/>
        <v>78</v>
      </c>
    </row>
    <row r="21" spans="1:57" x14ac:dyDescent="0.2">
      <c r="A21" s="223"/>
      <c r="B21" s="181" t="s">
        <v>81</v>
      </c>
      <c r="C21" s="181" t="s">
        <v>82</v>
      </c>
      <c r="D21" s="2" t="s">
        <v>17</v>
      </c>
      <c r="E21" s="11">
        <v>3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3</v>
      </c>
      <c r="T21" s="11">
        <v>3</v>
      </c>
      <c r="U21" s="55" t="s">
        <v>108</v>
      </c>
      <c r="V21" s="54">
        <v>0</v>
      </c>
      <c r="W21" s="54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58" t="s">
        <v>108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65">
        <f t="shared" si="9"/>
        <v>48</v>
      </c>
    </row>
    <row r="22" spans="1:57" x14ac:dyDescent="0.2">
      <c r="A22" s="223"/>
      <c r="B22" s="181"/>
      <c r="C22" s="181"/>
      <c r="D22" s="2" t="s">
        <v>18</v>
      </c>
      <c r="E22" s="17">
        <v>1.5</v>
      </c>
      <c r="F22" s="17">
        <v>1.5</v>
      </c>
      <c r="G22" s="17">
        <v>1.5</v>
      </c>
      <c r="H22" s="17">
        <v>1.5</v>
      </c>
      <c r="I22" s="17">
        <v>1.5</v>
      </c>
      <c r="J22" s="17">
        <v>1.5</v>
      </c>
      <c r="K22" s="17">
        <v>1.5</v>
      </c>
      <c r="L22" s="17">
        <v>1.5</v>
      </c>
      <c r="M22" s="17">
        <v>1.5</v>
      </c>
      <c r="N22" s="17">
        <v>1.5</v>
      </c>
      <c r="O22" s="17">
        <v>1.5</v>
      </c>
      <c r="P22" s="17">
        <v>1.5</v>
      </c>
      <c r="Q22" s="17">
        <v>1.5</v>
      </c>
      <c r="R22" s="17">
        <v>1.5</v>
      </c>
      <c r="S22" s="17">
        <v>1.5</v>
      </c>
      <c r="T22" s="17">
        <v>1.5</v>
      </c>
      <c r="U22" s="58" t="s">
        <v>108</v>
      </c>
      <c r="V22" s="64">
        <v>0</v>
      </c>
      <c r="W22" s="64"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58" t="s">
        <v>108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65">
        <f t="shared" si="9"/>
        <v>24</v>
      </c>
    </row>
    <row r="23" spans="1:57" s="9" customFormat="1" ht="11.25" customHeight="1" x14ac:dyDescent="0.2">
      <c r="A23" s="223"/>
      <c r="B23" s="225" t="s">
        <v>36</v>
      </c>
      <c r="C23" s="203" t="s">
        <v>37</v>
      </c>
      <c r="D23" s="108" t="s">
        <v>17</v>
      </c>
      <c r="E23" s="75">
        <f t="shared" ref="E23:T23" si="12">E25</f>
        <v>2</v>
      </c>
      <c r="F23" s="75">
        <f t="shared" si="12"/>
        <v>2</v>
      </c>
      <c r="G23" s="75">
        <f t="shared" si="12"/>
        <v>2</v>
      </c>
      <c r="H23" s="75">
        <f t="shared" si="12"/>
        <v>2</v>
      </c>
      <c r="I23" s="75">
        <f t="shared" si="12"/>
        <v>2</v>
      </c>
      <c r="J23" s="75">
        <f t="shared" si="12"/>
        <v>2</v>
      </c>
      <c r="K23" s="75">
        <f t="shared" si="12"/>
        <v>2</v>
      </c>
      <c r="L23" s="75">
        <f t="shared" si="12"/>
        <v>2</v>
      </c>
      <c r="M23" s="75">
        <f t="shared" si="12"/>
        <v>2</v>
      </c>
      <c r="N23" s="75">
        <f t="shared" si="12"/>
        <v>2</v>
      </c>
      <c r="O23" s="75">
        <f t="shared" si="12"/>
        <v>2</v>
      </c>
      <c r="P23" s="75">
        <f t="shared" si="12"/>
        <v>2</v>
      </c>
      <c r="Q23" s="75">
        <f t="shared" si="12"/>
        <v>2</v>
      </c>
      <c r="R23" s="75">
        <f t="shared" si="12"/>
        <v>2</v>
      </c>
      <c r="S23" s="75">
        <f t="shared" si="12"/>
        <v>2</v>
      </c>
      <c r="T23" s="75">
        <f t="shared" si="12"/>
        <v>2</v>
      </c>
      <c r="U23" s="75" t="s">
        <v>108</v>
      </c>
      <c r="V23" s="75">
        <v>0</v>
      </c>
      <c r="W23" s="75">
        <v>0</v>
      </c>
      <c r="X23" s="75">
        <f>X25+X27</f>
        <v>4</v>
      </c>
      <c r="Y23" s="75">
        <f t="shared" ref="Y23:AS23" si="13">Y25+Y27</f>
        <v>4</v>
      </c>
      <c r="Z23" s="75">
        <f t="shared" si="13"/>
        <v>4</v>
      </c>
      <c r="AA23" s="75">
        <f t="shared" si="13"/>
        <v>4</v>
      </c>
      <c r="AB23" s="75">
        <f t="shared" si="13"/>
        <v>4</v>
      </c>
      <c r="AC23" s="75">
        <f t="shared" si="13"/>
        <v>4</v>
      </c>
      <c r="AD23" s="75">
        <f t="shared" si="13"/>
        <v>4</v>
      </c>
      <c r="AE23" s="75">
        <f t="shared" si="13"/>
        <v>4</v>
      </c>
      <c r="AF23" s="75">
        <f t="shared" si="13"/>
        <v>4</v>
      </c>
      <c r="AG23" s="75">
        <f t="shared" si="13"/>
        <v>4</v>
      </c>
      <c r="AH23" s="75">
        <f t="shared" si="13"/>
        <v>4</v>
      </c>
      <c r="AI23" s="75">
        <f t="shared" si="13"/>
        <v>4</v>
      </c>
      <c r="AJ23" s="75">
        <f t="shared" si="13"/>
        <v>4</v>
      </c>
      <c r="AK23" s="75">
        <f t="shared" si="13"/>
        <v>4</v>
      </c>
      <c r="AL23" s="75">
        <f t="shared" si="13"/>
        <v>4</v>
      </c>
      <c r="AM23" s="75">
        <f t="shared" si="13"/>
        <v>4</v>
      </c>
      <c r="AN23" s="75">
        <f t="shared" si="13"/>
        <v>4</v>
      </c>
      <c r="AO23" s="75">
        <f t="shared" si="13"/>
        <v>4</v>
      </c>
      <c r="AP23" s="75">
        <f t="shared" si="13"/>
        <v>4</v>
      </c>
      <c r="AQ23" s="75">
        <f t="shared" si="13"/>
        <v>4</v>
      </c>
      <c r="AR23" s="75">
        <f t="shared" si="13"/>
        <v>4</v>
      </c>
      <c r="AS23" s="75">
        <f t="shared" si="13"/>
        <v>4</v>
      </c>
      <c r="AT23" s="75">
        <f>AT25+AT27</f>
        <v>4</v>
      </c>
      <c r="AU23" s="75" t="s">
        <v>108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f t="shared" si="9"/>
        <v>124</v>
      </c>
    </row>
    <row r="24" spans="1:57" s="9" customFormat="1" ht="18" customHeight="1" x14ac:dyDescent="0.2">
      <c r="A24" s="223"/>
      <c r="B24" s="225"/>
      <c r="C24" s="204"/>
      <c r="D24" s="108" t="s">
        <v>18</v>
      </c>
      <c r="E24" s="75">
        <f t="shared" ref="E24:T24" si="14">E26</f>
        <v>1</v>
      </c>
      <c r="F24" s="75">
        <f t="shared" si="14"/>
        <v>1</v>
      </c>
      <c r="G24" s="75">
        <f t="shared" si="14"/>
        <v>1</v>
      </c>
      <c r="H24" s="75">
        <f t="shared" si="14"/>
        <v>1</v>
      </c>
      <c r="I24" s="75">
        <f t="shared" si="14"/>
        <v>1</v>
      </c>
      <c r="J24" s="75">
        <f t="shared" si="14"/>
        <v>1</v>
      </c>
      <c r="K24" s="75">
        <f t="shared" si="14"/>
        <v>1</v>
      </c>
      <c r="L24" s="75">
        <f t="shared" si="14"/>
        <v>1</v>
      </c>
      <c r="M24" s="75">
        <f t="shared" si="14"/>
        <v>1</v>
      </c>
      <c r="N24" s="75">
        <f t="shared" si="14"/>
        <v>1</v>
      </c>
      <c r="O24" s="75">
        <f t="shared" si="14"/>
        <v>1</v>
      </c>
      <c r="P24" s="75">
        <f t="shared" si="14"/>
        <v>1</v>
      </c>
      <c r="Q24" s="75">
        <f t="shared" si="14"/>
        <v>1</v>
      </c>
      <c r="R24" s="75">
        <f t="shared" si="14"/>
        <v>1</v>
      </c>
      <c r="S24" s="75">
        <f t="shared" si="14"/>
        <v>1</v>
      </c>
      <c r="T24" s="75">
        <f t="shared" si="14"/>
        <v>1</v>
      </c>
      <c r="U24" s="75" t="s">
        <v>108</v>
      </c>
      <c r="V24" s="75">
        <v>0</v>
      </c>
      <c r="W24" s="75">
        <v>0</v>
      </c>
      <c r="X24" s="75">
        <f>X26+X28</f>
        <v>2</v>
      </c>
      <c r="Y24" s="75">
        <f t="shared" ref="Y24:AS24" si="15">Y26+Y28</f>
        <v>2</v>
      </c>
      <c r="Z24" s="75">
        <f t="shared" si="15"/>
        <v>2</v>
      </c>
      <c r="AA24" s="75">
        <f t="shared" si="15"/>
        <v>2</v>
      </c>
      <c r="AB24" s="75">
        <f t="shared" si="15"/>
        <v>2</v>
      </c>
      <c r="AC24" s="75">
        <f t="shared" si="15"/>
        <v>2</v>
      </c>
      <c r="AD24" s="75">
        <f t="shared" si="15"/>
        <v>2</v>
      </c>
      <c r="AE24" s="75">
        <f t="shared" si="15"/>
        <v>2</v>
      </c>
      <c r="AF24" s="75">
        <f t="shared" si="15"/>
        <v>2</v>
      </c>
      <c r="AG24" s="75">
        <f t="shared" si="15"/>
        <v>2</v>
      </c>
      <c r="AH24" s="75">
        <f t="shared" si="15"/>
        <v>2</v>
      </c>
      <c r="AI24" s="75">
        <f t="shared" si="15"/>
        <v>2</v>
      </c>
      <c r="AJ24" s="75">
        <f t="shared" si="15"/>
        <v>2</v>
      </c>
      <c r="AK24" s="75">
        <f t="shared" si="15"/>
        <v>2</v>
      </c>
      <c r="AL24" s="75">
        <f t="shared" si="15"/>
        <v>2</v>
      </c>
      <c r="AM24" s="75">
        <f t="shared" si="15"/>
        <v>2</v>
      </c>
      <c r="AN24" s="75">
        <f t="shared" si="15"/>
        <v>2</v>
      </c>
      <c r="AO24" s="75">
        <f t="shared" si="15"/>
        <v>2</v>
      </c>
      <c r="AP24" s="75">
        <f t="shared" si="15"/>
        <v>2</v>
      </c>
      <c r="AQ24" s="75">
        <f t="shared" si="15"/>
        <v>2</v>
      </c>
      <c r="AR24" s="75">
        <f t="shared" si="15"/>
        <v>2</v>
      </c>
      <c r="AS24" s="75">
        <f t="shared" si="15"/>
        <v>2</v>
      </c>
      <c r="AT24" s="75">
        <f>AT26+AT28</f>
        <v>2</v>
      </c>
      <c r="AU24" s="75" t="s">
        <v>108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f t="shared" si="9"/>
        <v>62</v>
      </c>
    </row>
    <row r="25" spans="1:57" x14ac:dyDescent="0.2">
      <c r="A25" s="223"/>
      <c r="B25" s="226" t="s">
        <v>80</v>
      </c>
      <c r="C25" s="226" t="s">
        <v>24</v>
      </c>
      <c r="D25" s="2" t="s">
        <v>17</v>
      </c>
      <c r="E25" s="11">
        <v>2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58" t="s">
        <v>108</v>
      </c>
      <c r="V25" s="64">
        <v>0</v>
      </c>
      <c r="W25" s="64">
        <v>0</v>
      </c>
      <c r="X25" s="11">
        <v>2</v>
      </c>
      <c r="Y25" s="11">
        <v>2</v>
      </c>
      <c r="Z25" s="11">
        <v>2</v>
      </c>
      <c r="AA25" s="11">
        <v>2</v>
      </c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11">
        <v>2</v>
      </c>
      <c r="AH25" s="11">
        <v>2</v>
      </c>
      <c r="AI25" s="11">
        <v>2</v>
      </c>
      <c r="AJ25" s="11">
        <v>2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1">
        <v>2</v>
      </c>
      <c r="AQ25" s="11">
        <v>2</v>
      </c>
      <c r="AR25" s="11">
        <v>2</v>
      </c>
      <c r="AS25" s="11">
        <v>2</v>
      </c>
      <c r="AT25" s="11">
        <v>2</v>
      </c>
      <c r="AU25" s="58" t="s">
        <v>108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65">
        <f t="shared" si="9"/>
        <v>78</v>
      </c>
    </row>
    <row r="26" spans="1:57" x14ac:dyDescent="0.2">
      <c r="A26" s="223"/>
      <c r="B26" s="226"/>
      <c r="C26" s="226"/>
      <c r="D26" s="2" t="s">
        <v>18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58" t="s">
        <v>108</v>
      </c>
      <c r="V26" s="64">
        <v>0</v>
      </c>
      <c r="W26" s="64">
        <v>0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11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1</v>
      </c>
      <c r="AQ26" s="11">
        <v>1</v>
      </c>
      <c r="AR26" s="11">
        <v>1</v>
      </c>
      <c r="AS26" s="11">
        <v>1</v>
      </c>
      <c r="AT26" s="11">
        <v>1</v>
      </c>
      <c r="AU26" s="58" t="s">
        <v>108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65">
        <f t="shared" si="9"/>
        <v>39</v>
      </c>
    </row>
    <row r="27" spans="1:57" x14ac:dyDescent="0.2">
      <c r="A27" s="223"/>
      <c r="B27" s="226" t="s">
        <v>114</v>
      </c>
      <c r="C27" s="227" t="s">
        <v>57</v>
      </c>
      <c r="D27" s="2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58" t="s">
        <v>108</v>
      </c>
      <c r="V27" s="64">
        <v>0</v>
      </c>
      <c r="W27" s="64">
        <v>0</v>
      </c>
      <c r="X27" s="11">
        <v>2</v>
      </c>
      <c r="Y27" s="11">
        <v>2</v>
      </c>
      <c r="Z27" s="11">
        <v>2</v>
      </c>
      <c r="AA27" s="11">
        <v>2</v>
      </c>
      <c r="AB27" s="11">
        <v>2</v>
      </c>
      <c r="AC27" s="11">
        <v>2</v>
      </c>
      <c r="AD27" s="11">
        <v>2</v>
      </c>
      <c r="AE27" s="11">
        <v>2</v>
      </c>
      <c r="AF27" s="11">
        <v>2</v>
      </c>
      <c r="AG27" s="11">
        <v>2</v>
      </c>
      <c r="AH27" s="11">
        <v>2</v>
      </c>
      <c r="AI27" s="11">
        <v>2</v>
      </c>
      <c r="AJ27" s="11">
        <v>2</v>
      </c>
      <c r="AK27" s="11">
        <v>2</v>
      </c>
      <c r="AL27" s="11">
        <v>2</v>
      </c>
      <c r="AM27" s="11">
        <v>2</v>
      </c>
      <c r="AN27" s="11">
        <v>2</v>
      </c>
      <c r="AO27" s="11">
        <v>2</v>
      </c>
      <c r="AP27" s="11">
        <v>2</v>
      </c>
      <c r="AQ27" s="11">
        <v>2</v>
      </c>
      <c r="AR27" s="11">
        <v>2</v>
      </c>
      <c r="AS27" s="11">
        <v>2</v>
      </c>
      <c r="AT27" s="11">
        <v>2</v>
      </c>
      <c r="AU27" s="58" t="s">
        <v>108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65">
        <f t="shared" si="9"/>
        <v>46</v>
      </c>
    </row>
    <row r="28" spans="1:57" x14ac:dyDescent="0.2">
      <c r="A28" s="223"/>
      <c r="B28" s="226"/>
      <c r="C28" s="228"/>
      <c r="D28" s="2" t="s">
        <v>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58" t="s">
        <v>108</v>
      </c>
      <c r="V28" s="64">
        <v>0</v>
      </c>
      <c r="W28" s="64">
        <v>0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">
        <v>1</v>
      </c>
      <c r="AQ28" s="11">
        <v>1</v>
      </c>
      <c r="AR28" s="11">
        <v>1</v>
      </c>
      <c r="AS28" s="11">
        <v>1</v>
      </c>
      <c r="AT28" s="11">
        <v>1</v>
      </c>
      <c r="AU28" s="58" t="s">
        <v>108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65">
        <f t="shared" si="9"/>
        <v>23</v>
      </c>
    </row>
    <row r="29" spans="1:57" s="9" customFormat="1" x14ac:dyDescent="0.2">
      <c r="A29" s="223"/>
      <c r="B29" s="203" t="s">
        <v>38</v>
      </c>
      <c r="C29" s="203" t="s">
        <v>111</v>
      </c>
      <c r="D29" s="108" t="s">
        <v>17</v>
      </c>
      <c r="E29" s="153">
        <f t="shared" ref="E29:T29" si="16">SUM(E31,E43,E47)</f>
        <v>20</v>
      </c>
      <c r="F29" s="153">
        <f t="shared" si="16"/>
        <v>20</v>
      </c>
      <c r="G29" s="153">
        <f t="shared" si="16"/>
        <v>20</v>
      </c>
      <c r="H29" s="153">
        <f t="shared" si="16"/>
        <v>20</v>
      </c>
      <c r="I29" s="153">
        <f t="shared" si="16"/>
        <v>20</v>
      </c>
      <c r="J29" s="153">
        <f t="shared" si="16"/>
        <v>20</v>
      </c>
      <c r="K29" s="153">
        <f t="shared" si="16"/>
        <v>20</v>
      </c>
      <c r="L29" s="153">
        <f t="shared" si="16"/>
        <v>20</v>
      </c>
      <c r="M29" s="153">
        <f t="shared" si="16"/>
        <v>20</v>
      </c>
      <c r="N29" s="153">
        <f t="shared" si="16"/>
        <v>20</v>
      </c>
      <c r="O29" s="153">
        <f t="shared" si="16"/>
        <v>20</v>
      </c>
      <c r="P29" s="153">
        <f t="shared" si="16"/>
        <v>20</v>
      </c>
      <c r="Q29" s="153">
        <f t="shared" si="16"/>
        <v>20</v>
      </c>
      <c r="R29" s="153">
        <f t="shared" si="16"/>
        <v>20</v>
      </c>
      <c r="S29" s="153">
        <f t="shared" si="16"/>
        <v>20</v>
      </c>
      <c r="T29" s="153">
        <f t="shared" si="16"/>
        <v>20</v>
      </c>
      <c r="U29" s="96" t="s">
        <v>108</v>
      </c>
      <c r="V29" s="96">
        <v>0</v>
      </c>
      <c r="W29" s="96">
        <v>0</v>
      </c>
      <c r="X29" s="151">
        <f t="shared" ref="X29:AT29" si="17">SUM(X31,X43,X47)</f>
        <v>28</v>
      </c>
      <c r="Y29" s="151">
        <f t="shared" si="17"/>
        <v>28</v>
      </c>
      <c r="Z29" s="151">
        <f t="shared" si="17"/>
        <v>28</v>
      </c>
      <c r="AA29" s="151">
        <f t="shared" si="17"/>
        <v>28</v>
      </c>
      <c r="AB29" s="151">
        <f t="shared" si="17"/>
        <v>28</v>
      </c>
      <c r="AC29" s="151">
        <f t="shared" si="17"/>
        <v>28</v>
      </c>
      <c r="AD29" s="151">
        <f t="shared" si="17"/>
        <v>28</v>
      </c>
      <c r="AE29" s="151">
        <f t="shared" si="17"/>
        <v>28</v>
      </c>
      <c r="AF29" s="151">
        <f t="shared" si="17"/>
        <v>28</v>
      </c>
      <c r="AG29" s="151">
        <f t="shared" si="17"/>
        <v>28</v>
      </c>
      <c r="AH29" s="151">
        <f t="shared" si="17"/>
        <v>28</v>
      </c>
      <c r="AI29" s="151">
        <f t="shared" si="17"/>
        <v>28</v>
      </c>
      <c r="AJ29" s="151">
        <f t="shared" si="17"/>
        <v>28</v>
      </c>
      <c r="AK29" s="151">
        <f t="shared" si="17"/>
        <v>28</v>
      </c>
      <c r="AL29" s="151">
        <f t="shared" si="17"/>
        <v>28</v>
      </c>
      <c r="AM29" s="151">
        <f t="shared" si="17"/>
        <v>28</v>
      </c>
      <c r="AN29" s="151">
        <f t="shared" si="17"/>
        <v>28</v>
      </c>
      <c r="AO29" s="151">
        <f t="shared" si="17"/>
        <v>28</v>
      </c>
      <c r="AP29" s="151">
        <f t="shared" si="17"/>
        <v>28</v>
      </c>
      <c r="AQ29" s="151">
        <f t="shared" si="17"/>
        <v>28</v>
      </c>
      <c r="AR29" s="151">
        <f t="shared" si="17"/>
        <v>28</v>
      </c>
      <c r="AS29" s="151">
        <f t="shared" si="17"/>
        <v>28</v>
      </c>
      <c r="AT29" s="151">
        <f t="shared" si="17"/>
        <v>28</v>
      </c>
      <c r="AU29" s="152" t="s">
        <v>108</v>
      </c>
      <c r="AV29" s="152">
        <v>0</v>
      </c>
      <c r="AW29" s="152">
        <v>0</v>
      </c>
      <c r="AX29" s="152">
        <v>0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75">
        <f t="shared" si="9"/>
        <v>964</v>
      </c>
    </row>
    <row r="30" spans="1:57" s="9" customFormat="1" x14ac:dyDescent="0.2">
      <c r="A30" s="223"/>
      <c r="B30" s="204"/>
      <c r="C30" s="204"/>
      <c r="D30" s="108" t="s">
        <v>18</v>
      </c>
      <c r="E30" s="153">
        <f t="shared" ref="E30:T30" si="18">SUM(E32,E44,E48)</f>
        <v>10</v>
      </c>
      <c r="F30" s="153">
        <f t="shared" si="18"/>
        <v>10</v>
      </c>
      <c r="G30" s="153">
        <f t="shared" si="18"/>
        <v>10</v>
      </c>
      <c r="H30" s="153">
        <f t="shared" si="18"/>
        <v>10</v>
      </c>
      <c r="I30" s="153">
        <f t="shared" si="18"/>
        <v>10</v>
      </c>
      <c r="J30" s="153">
        <f t="shared" si="18"/>
        <v>10</v>
      </c>
      <c r="K30" s="153">
        <f t="shared" si="18"/>
        <v>10</v>
      </c>
      <c r="L30" s="153">
        <f t="shared" si="18"/>
        <v>10</v>
      </c>
      <c r="M30" s="153">
        <f t="shared" si="18"/>
        <v>10</v>
      </c>
      <c r="N30" s="153">
        <f t="shared" si="18"/>
        <v>10</v>
      </c>
      <c r="O30" s="153">
        <f t="shared" si="18"/>
        <v>10</v>
      </c>
      <c r="P30" s="153">
        <f t="shared" si="18"/>
        <v>10</v>
      </c>
      <c r="Q30" s="153">
        <f t="shared" si="18"/>
        <v>10</v>
      </c>
      <c r="R30" s="153">
        <f t="shared" si="18"/>
        <v>10</v>
      </c>
      <c r="S30" s="153">
        <f t="shared" si="18"/>
        <v>10</v>
      </c>
      <c r="T30" s="153">
        <f t="shared" si="18"/>
        <v>10</v>
      </c>
      <c r="U30" s="96" t="s">
        <v>108</v>
      </c>
      <c r="V30" s="96">
        <v>0</v>
      </c>
      <c r="W30" s="96">
        <v>0</v>
      </c>
      <c r="X30" s="151">
        <f t="shared" ref="X30:AT30" si="19">SUM(X32,X44,X48)</f>
        <v>14</v>
      </c>
      <c r="Y30" s="151">
        <f t="shared" si="19"/>
        <v>14</v>
      </c>
      <c r="Z30" s="151">
        <f t="shared" si="19"/>
        <v>14</v>
      </c>
      <c r="AA30" s="151">
        <f t="shared" si="19"/>
        <v>14</v>
      </c>
      <c r="AB30" s="151">
        <f t="shared" si="19"/>
        <v>14</v>
      </c>
      <c r="AC30" s="151">
        <f t="shared" si="19"/>
        <v>14</v>
      </c>
      <c r="AD30" s="151">
        <f t="shared" si="19"/>
        <v>14</v>
      </c>
      <c r="AE30" s="151">
        <f t="shared" si="19"/>
        <v>14</v>
      </c>
      <c r="AF30" s="151">
        <f t="shared" si="19"/>
        <v>14</v>
      </c>
      <c r="AG30" s="151">
        <f t="shared" si="19"/>
        <v>14</v>
      </c>
      <c r="AH30" s="151">
        <f t="shared" si="19"/>
        <v>14</v>
      </c>
      <c r="AI30" s="151">
        <f t="shared" si="19"/>
        <v>14</v>
      </c>
      <c r="AJ30" s="151">
        <f t="shared" si="19"/>
        <v>14</v>
      </c>
      <c r="AK30" s="151">
        <f t="shared" si="19"/>
        <v>14</v>
      </c>
      <c r="AL30" s="151">
        <f t="shared" si="19"/>
        <v>14</v>
      </c>
      <c r="AM30" s="151">
        <f t="shared" si="19"/>
        <v>14</v>
      </c>
      <c r="AN30" s="151">
        <f t="shared" si="19"/>
        <v>14</v>
      </c>
      <c r="AO30" s="151">
        <f t="shared" si="19"/>
        <v>14</v>
      </c>
      <c r="AP30" s="151">
        <f t="shared" si="19"/>
        <v>14</v>
      </c>
      <c r="AQ30" s="151">
        <f t="shared" si="19"/>
        <v>14</v>
      </c>
      <c r="AR30" s="151">
        <f t="shared" si="19"/>
        <v>14</v>
      </c>
      <c r="AS30" s="151">
        <f t="shared" si="19"/>
        <v>14</v>
      </c>
      <c r="AT30" s="151">
        <f t="shared" si="19"/>
        <v>14</v>
      </c>
      <c r="AU30" s="152" t="s">
        <v>108</v>
      </c>
      <c r="AV30" s="152">
        <v>0</v>
      </c>
      <c r="AW30" s="152">
        <v>0</v>
      </c>
      <c r="AX30" s="152">
        <v>0</v>
      </c>
      <c r="AY30" s="152">
        <v>0</v>
      </c>
      <c r="AZ30" s="152">
        <v>0</v>
      </c>
      <c r="BA30" s="152">
        <v>0</v>
      </c>
      <c r="BB30" s="152">
        <v>0</v>
      </c>
      <c r="BC30" s="152">
        <v>0</v>
      </c>
      <c r="BD30" s="152">
        <v>0</v>
      </c>
      <c r="BE30" s="75">
        <f t="shared" si="9"/>
        <v>482</v>
      </c>
    </row>
    <row r="31" spans="1:57" s="9" customFormat="1" x14ac:dyDescent="0.2">
      <c r="A31" s="223"/>
      <c r="B31" s="225" t="s">
        <v>39</v>
      </c>
      <c r="C31" s="225" t="s">
        <v>113</v>
      </c>
      <c r="D31" s="108" t="s">
        <v>17</v>
      </c>
      <c r="E31" s="84">
        <f>E33+E35+E41+E37+E39</f>
        <v>4</v>
      </c>
      <c r="F31" s="84">
        <f t="shared" ref="F31:T31" si="20">F33+F35+F41+F37+F39</f>
        <v>4</v>
      </c>
      <c r="G31" s="84">
        <f t="shared" si="20"/>
        <v>4</v>
      </c>
      <c r="H31" s="84">
        <f t="shared" si="20"/>
        <v>4</v>
      </c>
      <c r="I31" s="84">
        <f t="shared" si="20"/>
        <v>4</v>
      </c>
      <c r="J31" s="84">
        <f t="shared" si="20"/>
        <v>4</v>
      </c>
      <c r="K31" s="84">
        <f t="shared" si="20"/>
        <v>4</v>
      </c>
      <c r="L31" s="84">
        <f t="shared" si="20"/>
        <v>4</v>
      </c>
      <c r="M31" s="84">
        <f t="shared" si="20"/>
        <v>4</v>
      </c>
      <c r="N31" s="84">
        <f t="shared" si="20"/>
        <v>4</v>
      </c>
      <c r="O31" s="84">
        <f t="shared" si="20"/>
        <v>4</v>
      </c>
      <c r="P31" s="84">
        <f t="shared" si="20"/>
        <v>4</v>
      </c>
      <c r="Q31" s="84">
        <f t="shared" si="20"/>
        <v>4</v>
      </c>
      <c r="R31" s="84">
        <f t="shared" si="20"/>
        <v>4</v>
      </c>
      <c r="S31" s="84">
        <f t="shared" si="20"/>
        <v>3</v>
      </c>
      <c r="T31" s="84">
        <f t="shared" si="20"/>
        <v>3</v>
      </c>
      <c r="U31" s="96" t="s">
        <v>108</v>
      </c>
      <c r="V31" s="96">
        <v>0</v>
      </c>
      <c r="W31" s="96">
        <v>0</v>
      </c>
      <c r="X31" s="84">
        <f t="shared" ref="X31:AS32" si="21">X33+X35+X41+X37+X39</f>
        <v>12</v>
      </c>
      <c r="Y31" s="84">
        <f t="shared" si="21"/>
        <v>12</v>
      </c>
      <c r="Z31" s="84">
        <f t="shared" si="21"/>
        <v>12</v>
      </c>
      <c r="AA31" s="84">
        <f t="shared" si="21"/>
        <v>12</v>
      </c>
      <c r="AB31" s="84">
        <f t="shared" si="21"/>
        <v>12</v>
      </c>
      <c r="AC31" s="84">
        <f t="shared" si="21"/>
        <v>12</v>
      </c>
      <c r="AD31" s="84">
        <f t="shared" si="21"/>
        <v>12</v>
      </c>
      <c r="AE31" s="84">
        <f t="shared" si="21"/>
        <v>12</v>
      </c>
      <c r="AF31" s="84">
        <f t="shared" si="21"/>
        <v>12</v>
      </c>
      <c r="AG31" s="84">
        <f t="shared" si="21"/>
        <v>12</v>
      </c>
      <c r="AH31" s="84">
        <f t="shared" si="21"/>
        <v>12</v>
      </c>
      <c r="AI31" s="84">
        <f t="shared" si="21"/>
        <v>12</v>
      </c>
      <c r="AJ31" s="84">
        <f t="shared" si="21"/>
        <v>12</v>
      </c>
      <c r="AK31" s="84">
        <f t="shared" si="21"/>
        <v>12</v>
      </c>
      <c r="AL31" s="84">
        <f t="shared" si="21"/>
        <v>12</v>
      </c>
      <c r="AM31" s="84">
        <f t="shared" si="21"/>
        <v>12</v>
      </c>
      <c r="AN31" s="84">
        <f t="shared" si="21"/>
        <v>12</v>
      </c>
      <c r="AO31" s="84">
        <f t="shared" si="21"/>
        <v>12</v>
      </c>
      <c r="AP31" s="84">
        <f t="shared" si="21"/>
        <v>12</v>
      </c>
      <c r="AQ31" s="84">
        <f t="shared" si="21"/>
        <v>12</v>
      </c>
      <c r="AR31" s="84">
        <f t="shared" si="21"/>
        <v>12</v>
      </c>
      <c r="AS31" s="84">
        <f t="shared" si="21"/>
        <v>12</v>
      </c>
      <c r="AT31" s="84">
        <f>AT33+AT35+AT41+AT37+AT39</f>
        <v>12</v>
      </c>
      <c r="AU31" s="75" t="s">
        <v>108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f t="shared" si="9"/>
        <v>338</v>
      </c>
    </row>
    <row r="32" spans="1:57" s="9" customFormat="1" x14ac:dyDescent="0.2">
      <c r="A32" s="223"/>
      <c r="B32" s="225"/>
      <c r="C32" s="225"/>
      <c r="D32" s="108" t="s">
        <v>18</v>
      </c>
      <c r="E32" s="84">
        <f>E34+E36+E42+E38+E40</f>
        <v>2</v>
      </c>
      <c r="F32" s="84">
        <f t="shared" ref="F32:T32" si="22">F34+F36+F42+F38+F40</f>
        <v>2</v>
      </c>
      <c r="G32" s="84">
        <f t="shared" si="22"/>
        <v>2</v>
      </c>
      <c r="H32" s="84">
        <f t="shared" si="22"/>
        <v>2</v>
      </c>
      <c r="I32" s="84">
        <f t="shared" si="22"/>
        <v>2</v>
      </c>
      <c r="J32" s="84">
        <f t="shared" si="22"/>
        <v>2</v>
      </c>
      <c r="K32" s="84">
        <f t="shared" si="22"/>
        <v>2</v>
      </c>
      <c r="L32" s="84">
        <f t="shared" si="22"/>
        <v>2</v>
      </c>
      <c r="M32" s="84">
        <f t="shared" si="22"/>
        <v>2</v>
      </c>
      <c r="N32" s="84">
        <f t="shared" si="22"/>
        <v>2</v>
      </c>
      <c r="O32" s="84">
        <f t="shared" si="22"/>
        <v>2</v>
      </c>
      <c r="P32" s="84">
        <f t="shared" si="22"/>
        <v>2</v>
      </c>
      <c r="Q32" s="84">
        <f t="shared" si="22"/>
        <v>2</v>
      </c>
      <c r="R32" s="84">
        <f t="shared" si="22"/>
        <v>2</v>
      </c>
      <c r="S32" s="84">
        <f t="shared" si="22"/>
        <v>1.5</v>
      </c>
      <c r="T32" s="84">
        <f t="shared" si="22"/>
        <v>1.5</v>
      </c>
      <c r="U32" s="96" t="s">
        <v>108</v>
      </c>
      <c r="V32" s="96">
        <v>0</v>
      </c>
      <c r="W32" s="96">
        <v>0</v>
      </c>
      <c r="X32" s="84">
        <f t="shared" si="21"/>
        <v>6</v>
      </c>
      <c r="Y32" s="84">
        <f t="shared" si="21"/>
        <v>6</v>
      </c>
      <c r="Z32" s="84">
        <f t="shared" si="21"/>
        <v>6</v>
      </c>
      <c r="AA32" s="84">
        <f t="shared" si="21"/>
        <v>6</v>
      </c>
      <c r="AB32" s="84">
        <f t="shared" si="21"/>
        <v>6</v>
      </c>
      <c r="AC32" s="84">
        <f t="shared" si="21"/>
        <v>6</v>
      </c>
      <c r="AD32" s="84">
        <f t="shared" si="21"/>
        <v>6</v>
      </c>
      <c r="AE32" s="84">
        <f t="shared" si="21"/>
        <v>6</v>
      </c>
      <c r="AF32" s="84">
        <f t="shared" si="21"/>
        <v>6</v>
      </c>
      <c r="AG32" s="84">
        <f t="shared" si="21"/>
        <v>6</v>
      </c>
      <c r="AH32" s="84">
        <f t="shared" si="21"/>
        <v>6</v>
      </c>
      <c r="AI32" s="84">
        <f t="shared" si="21"/>
        <v>6</v>
      </c>
      <c r="AJ32" s="84">
        <f t="shared" si="21"/>
        <v>6</v>
      </c>
      <c r="AK32" s="84">
        <f t="shared" si="21"/>
        <v>6</v>
      </c>
      <c r="AL32" s="84">
        <f t="shared" si="21"/>
        <v>6</v>
      </c>
      <c r="AM32" s="84">
        <f t="shared" si="21"/>
        <v>6</v>
      </c>
      <c r="AN32" s="84">
        <f t="shared" si="21"/>
        <v>6</v>
      </c>
      <c r="AO32" s="84">
        <f t="shared" si="21"/>
        <v>6</v>
      </c>
      <c r="AP32" s="84">
        <f t="shared" si="21"/>
        <v>6</v>
      </c>
      <c r="AQ32" s="84">
        <f t="shared" si="21"/>
        <v>6</v>
      </c>
      <c r="AR32" s="84">
        <f t="shared" si="21"/>
        <v>6</v>
      </c>
      <c r="AS32" s="84">
        <f t="shared" si="21"/>
        <v>6</v>
      </c>
      <c r="AT32" s="84">
        <f>AT34+AT36+AT42+AT38+AT40</f>
        <v>6</v>
      </c>
      <c r="AU32" s="75" t="s">
        <v>108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f t="shared" si="9"/>
        <v>169</v>
      </c>
    </row>
    <row r="33" spans="1:57" x14ac:dyDescent="0.2">
      <c r="A33" s="223"/>
      <c r="B33" s="181" t="s">
        <v>40</v>
      </c>
      <c r="C33" s="181" t="s">
        <v>41</v>
      </c>
      <c r="D33" s="2" t="s">
        <v>17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58" t="s">
        <v>108</v>
      </c>
      <c r="V33" s="64">
        <v>0</v>
      </c>
      <c r="W33" s="64">
        <v>0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2</v>
      </c>
      <c r="AG33" s="11">
        <v>2</v>
      </c>
      <c r="AH33" s="11">
        <v>2</v>
      </c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11">
        <v>2</v>
      </c>
      <c r="AP33" s="11">
        <v>2</v>
      </c>
      <c r="AQ33" s="11">
        <v>2</v>
      </c>
      <c r="AR33" s="11">
        <v>2</v>
      </c>
      <c r="AS33" s="11">
        <v>2</v>
      </c>
      <c r="AT33" s="53">
        <v>3</v>
      </c>
      <c r="AU33" s="58" t="s">
        <v>108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65">
        <f t="shared" si="9"/>
        <v>47</v>
      </c>
    </row>
    <row r="34" spans="1:57" x14ac:dyDescent="0.2">
      <c r="A34" s="223"/>
      <c r="B34" s="181"/>
      <c r="C34" s="181"/>
      <c r="D34" s="2" t="s">
        <v>18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58" t="s">
        <v>108</v>
      </c>
      <c r="V34" s="64">
        <v>0</v>
      </c>
      <c r="W34" s="64">
        <v>0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1</v>
      </c>
      <c r="AR34" s="11">
        <v>1</v>
      </c>
      <c r="AS34" s="11">
        <v>1</v>
      </c>
      <c r="AT34" s="11">
        <v>1.5</v>
      </c>
      <c r="AU34" s="58" t="s">
        <v>108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65">
        <f t="shared" si="9"/>
        <v>23.5</v>
      </c>
    </row>
    <row r="35" spans="1:57" x14ac:dyDescent="0.2">
      <c r="A35" s="223"/>
      <c r="B35" s="181" t="s">
        <v>42</v>
      </c>
      <c r="C35" s="181" t="s">
        <v>43</v>
      </c>
      <c r="D35" s="2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55" t="s">
        <v>108</v>
      </c>
      <c r="V35" s="54">
        <v>0</v>
      </c>
      <c r="W35" s="54">
        <v>0</v>
      </c>
      <c r="X35" s="12">
        <v>4</v>
      </c>
      <c r="Y35" s="12">
        <v>4</v>
      </c>
      <c r="Z35" s="12">
        <v>4</v>
      </c>
      <c r="AA35" s="12">
        <v>4</v>
      </c>
      <c r="AB35" s="12">
        <v>4</v>
      </c>
      <c r="AC35" s="12">
        <v>4</v>
      </c>
      <c r="AD35" s="12">
        <v>4</v>
      </c>
      <c r="AE35" s="12">
        <v>4</v>
      </c>
      <c r="AF35" s="12">
        <v>4</v>
      </c>
      <c r="AG35" s="12">
        <v>4</v>
      </c>
      <c r="AH35" s="12">
        <v>4</v>
      </c>
      <c r="AI35" s="12">
        <v>4</v>
      </c>
      <c r="AJ35" s="12">
        <v>4</v>
      </c>
      <c r="AK35" s="12">
        <v>4</v>
      </c>
      <c r="AL35" s="12">
        <v>4</v>
      </c>
      <c r="AM35" s="12">
        <v>4</v>
      </c>
      <c r="AN35" s="12">
        <v>4</v>
      </c>
      <c r="AO35" s="12">
        <v>4</v>
      </c>
      <c r="AP35" s="12">
        <v>4</v>
      </c>
      <c r="AQ35" s="12">
        <v>4</v>
      </c>
      <c r="AR35" s="12">
        <v>4</v>
      </c>
      <c r="AS35" s="12">
        <v>4</v>
      </c>
      <c r="AT35" s="12">
        <v>4</v>
      </c>
      <c r="AU35" s="58" t="s">
        <v>108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65">
        <f t="shared" si="9"/>
        <v>92</v>
      </c>
    </row>
    <row r="36" spans="1:57" x14ac:dyDescent="0.2">
      <c r="A36" s="223"/>
      <c r="B36" s="181"/>
      <c r="C36" s="181"/>
      <c r="D36" s="2" t="s">
        <v>18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55" t="s">
        <v>108</v>
      </c>
      <c r="V36" s="54">
        <v>0</v>
      </c>
      <c r="W36" s="54">
        <v>0</v>
      </c>
      <c r="X36" s="12">
        <v>2</v>
      </c>
      <c r="Y36" s="12">
        <v>2</v>
      </c>
      <c r="Z36" s="12">
        <v>2</v>
      </c>
      <c r="AA36" s="12">
        <v>2</v>
      </c>
      <c r="AB36" s="12">
        <v>2</v>
      </c>
      <c r="AC36" s="12">
        <v>2</v>
      </c>
      <c r="AD36" s="12">
        <v>2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>
        <v>2</v>
      </c>
      <c r="AM36" s="12">
        <v>2</v>
      </c>
      <c r="AN36" s="12">
        <v>2</v>
      </c>
      <c r="AO36" s="12">
        <v>2</v>
      </c>
      <c r="AP36" s="12">
        <v>2</v>
      </c>
      <c r="AQ36" s="12">
        <v>2</v>
      </c>
      <c r="AR36" s="12">
        <v>2</v>
      </c>
      <c r="AS36" s="12">
        <v>2</v>
      </c>
      <c r="AT36" s="12">
        <v>2</v>
      </c>
      <c r="AU36" s="58" t="s">
        <v>108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65">
        <f t="shared" si="9"/>
        <v>46</v>
      </c>
    </row>
    <row r="37" spans="1:57" x14ac:dyDescent="0.2">
      <c r="A37" s="223"/>
      <c r="B37" s="181" t="s">
        <v>58</v>
      </c>
      <c r="C37" s="182" t="s">
        <v>59</v>
      </c>
      <c r="D37" s="2" t="s">
        <v>17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55" t="s">
        <v>108</v>
      </c>
      <c r="V37" s="54">
        <v>0</v>
      </c>
      <c r="W37" s="54">
        <v>0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1</v>
      </c>
      <c r="AI37" s="11">
        <v>1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1</v>
      </c>
      <c r="AQ37" s="11">
        <v>1</v>
      </c>
      <c r="AR37" s="11">
        <v>1</v>
      </c>
      <c r="AS37" s="11">
        <v>1</v>
      </c>
      <c r="AT37" s="11">
        <v>1</v>
      </c>
      <c r="AU37" s="58" t="s">
        <v>108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65">
        <f t="shared" si="9"/>
        <v>39</v>
      </c>
    </row>
    <row r="38" spans="1:57" x14ac:dyDescent="0.2">
      <c r="A38" s="223"/>
      <c r="B38" s="181"/>
      <c r="C38" s="183"/>
      <c r="D38" s="2" t="s">
        <v>18</v>
      </c>
      <c r="E38" s="11">
        <v>0.5</v>
      </c>
      <c r="F38" s="11">
        <v>0.5</v>
      </c>
      <c r="G38" s="11">
        <v>0.5</v>
      </c>
      <c r="H38" s="11">
        <v>0.5</v>
      </c>
      <c r="I38" s="11">
        <v>0.5</v>
      </c>
      <c r="J38" s="11">
        <v>0.5</v>
      </c>
      <c r="K38" s="11">
        <v>0.5</v>
      </c>
      <c r="L38" s="11">
        <v>0.5</v>
      </c>
      <c r="M38" s="11">
        <v>0.5</v>
      </c>
      <c r="N38" s="11">
        <v>0.5</v>
      </c>
      <c r="O38" s="11">
        <v>0.5</v>
      </c>
      <c r="P38" s="11">
        <v>0.5</v>
      </c>
      <c r="Q38" s="11">
        <v>0.5</v>
      </c>
      <c r="R38" s="11">
        <v>0.5</v>
      </c>
      <c r="S38" s="11">
        <v>0.5</v>
      </c>
      <c r="T38" s="11">
        <v>0.5</v>
      </c>
      <c r="U38" s="55" t="s">
        <v>108</v>
      </c>
      <c r="V38" s="54">
        <v>0</v>
      </c>
      <c r="W38" s="54">
        <v>0</v>
      </c>
      <c r="X38" s="11">
        <v>0.5</v>
      </c>
      <c r="Y38" s="11">
        <v>0.5</v>
      </c>
      <c r="Z38" s="11">
        <v>0.5</v>
      </c>
      <c r="AA38" s="11">
        <v>0.5</v>
      </c>
      <c r="AB38" s="11">
        <v>0.5</v>
      </c>
      <c r="AC38" s="11">
        <v>0.5</v>
      </c>
      <c r="AD38" s="11">
        <v>0.5</v>
      </c>
      <c r="AE38" s="11">
        <v>0.5</v>
      </c>
      <c r="AF38" s="11">
        <v>0.5</v>
      </c>
      <c r="AG38" s="11">
        <v>0.5</v>
      </c>
      <c r="AH38" s="11">
        <v>0.5</v>
      </c>
      <c r="AI38" s="11">
        <v>0.5</v>
      </c>
      <c r="AJ38" s="11">
        <v>0.5</v>
      </c>
      <c r="AK38" s="11">
        <v>0.5</v>
      </c>
      <c r="AL38" s="11">
        <v>0.5</v>
      </c>
      <c r="AM38" s="11">
        <v>0.5</v>
      </c>
      <c r="AN38" s="11">
        <v>0.5</v>
      </c>
      <c r="AO38" s="11">
        <v>0.5</v>
      </c>
      <c r="AP38" s="11">
        <v>0.5</v>
      </c>
      <c r="AQ38" s="11">
        <v>0.5</v>
      </c>
      <c r="AR38" s="11">
        <v>0.5</v>
      </c>
      <c r="AS38" s="11">
        <v>0.5</v>
      </c>
      <c r="AT38" s="11">
        <v>0.5</v>
      </c>
      <c r="AU38" s="58" t="s">
        <v>108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65">
        <f t="shared" si="9"/>
        <v>19.5</v>
      </c>
    </row>
    <row r="39" spans="1:57" x14ac:dyDescent="0.2">
      <c r="A39" s="223"/>
      <c r="B39" s="181" t="s">
        <v>60</v>
      </c>
      <c r="C39" s="182" t="s">
        <v>61</v>
      </c>
      <c r="D39" s="2" t="s">
        <v>17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5" t="s">
        <v>108</v>
      </c>
      <c r="V39" s="54">
        <v>0</v>
      </c>
      <c r="W39" s="54">
        <v>0</v>
      </c>
      <c r="X39" s="12">
        <v>4</v>
      </c>
      <c r="Y39" s="12">
        <v>4</v>
      </c>
      <c r="Z39" s="12">
        <v>4</v>
      </c>
      <c r="AA39" s="12">
        <v>4</v>
      </c>
      <c r="AB39" s="12">
        <v>4</v>
      </c>
      <c r="AC39" s="12">
        <v>4</v>
      </c>
      <c r="AD39" s="12">
        <v>4</v>
      </c>
      <c r="AE39" s="12">
        <v>4</v>
      </c>
      <c r="AF39" s="12">
        <v>4</v>
      </c>
      <c r="AG39" s="12">
        <v>4</v>
      </c>
      <c r="AH39" s="12">
        <v>4</v>
      </c>
      <c r="AI39" s="12">
        <v>4</v>
      </c>
      <c r="AJ39" s="12">
        <v>4</v>
      </c>
      <c r="AK39" s="12">
        <v>4</v>
      </c>
      <c r="AL39" s="12">
        <v>4</v>
      </c>
      <c r="AM39" s="12">
        <v>4</v>
      </c>
      <c r="AN39" s="12">
        <v>4</v>
      </c>
      <c r="AO39" s="12">
        <v>4</v>
      </c>
      <c r="AP39" s="12">
        <v>4</v>
      </c>
      <c r="AQ39" s="12">
        <v>4</v>
      </c>
      <c r="AR39" s="12">
        <v>4</v>
      </c>
      <c r="AS39" s="12">
        <v>4</v>
      </c>
      <c r="AT39" s="12">
        <v>4</v>
      </c>
      <c r="AU39" s="58" t="s">
        <v>108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65">
        <f t="shared" si="9"/>
        <v>92</v>
      </c>
    </row>
    <row r="40" spans="1:57" x14ac:dyDescent="0.2">
      <c r="A40" s="223"/>
      <c r="B40" s="181"/>
      <c r="C40" s="183"/>
      <c r="D40" s="2" t="s">
        <v>18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53"/>
      <c r="S40" s="53"/>
      <c r="T40" s="53"/>
      <c r="U40" s="55" t="s">
        <v>108</v>
      </c>
      <c r="V40" s="54">
        <v>0</v>
      </c>
      <c r="W40" s="54">
        <v>0</v>
      </c>
      <c r="X40" s="12">
        <v>2</v>
      </c>
      <c r="Y40" s="12">
        <v>2</v>
      </c>
      <c r="Z40" s="12">
        <v>2</v>
      </c>
      <c r="AA40" s="12">
        <v>2</v>
      </c>
      <c r="AB40" s="12">
        <v>2</v>
      </c>
      <c r="AC40" s="12">
        <v>2</v>
      </c>
      <c r="AD40" s="12">
        <v>2</v>
      </c>
      <c r="AE40" s="12">
        <v>2</v>
      </c>
      <c r="AF40" s="12">
        <v>2</v>
      </c>
      <c r="AG40" s="12">
        <v>2</v>
      </c>
      <c r="AH40" s="12">
        <v>2</v>
      </c>
      <c r="AI40" s="12">
        <v>2</v>
      </c>
      <c r="AJ40" s="12">
        <v>2</v>
      </c>
      <c r="AK40" s="12">
        <v>2</v>
      </c>
      <c r="AL40" s="12">
        <v>2</v>
      </c>
      <c r="AM40" s="12">
        <v>2</v>
      </c>
      <c r="AN40" s="12">
        <v>2</v>
      </c>
      <c r="AO40" s="12">
        <v>2</v>
      </c>
      <c r="AP40" s="12">
        <v>2</v>
      </c>
      <c r="AQ40" s="12">
        <v>2</v>
      </c>
      <c r="AR40" s="12">
        <v>2</v>
      </c>
      <c r="AS40" s="12">
        <v>2</v>
      </c>
      <c r="AT40" s="12">
        <v>2</v>
      </c>
      <c r="AU40" s="58" t="s">
        <v>108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65">
        <f t="shared" si="9"/>
        <v>46</v>
      </c>
    </row>
    <row r="41" spans="1:57" x14ac:dyDescent="0.2">
      <c r="A41" s="223"/>
      <c r="B41" s="181" t="s">
        <v>44</v>
      </c>
      <c r="C41" s="181" t="s">
        <v>45</v>
      </c>
      <c r="D41" s="2" t="s">
        <v>17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>
        <v>3</v>
      </c>
      <c r="M41" s="11">
        <v>3</v>
      </c>
      <c r="N41" s="11">
        <v>3</v>
      </c>
      <c r="O41" s="11">
        <v>3</v>
      </c>
      <c r="P41" s="11">
        <v>3</v>
      </c>
      <c r="Q41" s="11">
        <v>3</v>
      </c>
      <c r="R41" s="53">
        <v>3</v>
      </c>
      <c r="S41" s="53">
        <v>2</v>
      </c>
      <c r="T41" s="53">
        <v>2</v>
      </c>
      <c r="U41" s="58" t="s">
        <v>108</v>
      </c>
      <c r="V41" s="64">
        <v>0</v>
      </c>
      <c r="W41" s="64">
        <v>0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1</v>
      </c>
      <c r="AK41" s="11">
        <v>1</v>
      </c>
      <c r="AL41" s="11">
        <v>1</v>
      </c>
      <c r="AM41" s="11">
        <v>1</v>
      </c>
      <c r="AN41" s="11">
        <v>1</v>
      </c>
      <c r="AO41" s="11">
        <v>1</v>
      </c>
      <c r="AP41" s="11">
        <v>1</v>
      </c>
      <c r="AQ41" s="11">
        <v>1</v>
      </c>
      <c r="AR41" s="11">
        <v>1</v>
      </c>
      <c r="AS41" s="11">
        <v>1</v>
      </c>
      <c r="AT41" s="11"/>
      <c r="AU41" s="58" t="s">
        <v>108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65">
        <f t="shared" si="9"/>
        <v>68</v>
      </c>
    </row>
    <row r="42" spans="1:57" x14ac:dyDescent="0.2">
      <c r="A42" s="223"/>
      <c r="B42" s="181"/>
      <c r="C42" s="181"/>
      <c r="D42" s="2" t="s">
        <v>18</v>
      </c>
      <c r="E42" s="11">
        <v>1.5</v>
      </c>
      <c r="F42" s="11">
        <v>1.5</v>
      </c>
      <c r="G42" s="11">
        <v>1.5</v>
      </c>
      <c r="H42" s="11">
        <v>1.5</v>
      </c>
      <c r="I42" s="11">
        <v>1.5</v>
      </c>
      <c r="J42" s="11">
        <v>1.5</v>
      </c>
      <c r="K42" s="11">
        <v>1.5</v>
      </c>
      <c r="L42" s="11">
        <v>1.5</v>
      </c>
      <c r="M42" s="11">
        <v>1.5</v>
      </c>
      <c r="N42" s="11">
        <v>1.5</v>
      </c>
      <c r="O42" s="11">
        <v>1.5</v>
      </c>
      <c r="P42" s="11">
        <v>1.5</v>
      </c>
      <c r="Q42" s="11">
        <v>1.5</v>
      </c>
      <c r="R42" s="11">
        <v>1.5</v>
      </c>
      <c r="S42" s="11">
        <v>1</v>
      </c>
      <c r="T42" s="11">
        <v>1</v>
      </c>
      <c r="U42" s="58" t="s">
        <v>108</v>
      </c>
      <c r="V42" s="64">
        <v>0</v>
      </c>
      <c r="W42" s="64">
        <v>0</v>
      </c>
      <c r="X42" s="11">
        <v>0.5</v>
      </c>
      <c r="Y42" s="11">
        <v>0.5</v>
      </c>
      <c r="Z42" s="11">
        <v>0.5</v>
      </c>
      <c r="AA42" s="11">
        <v>0.5</v>
      </c>
      <c r="AB42" s="11">
        <v>0.5</v>
      </c>
      <c r="AC42" s="11">
        <v>0.5</v>
      </c>
      <c r="AD42" s="11">
        <v>0.5</v>
      </c>
      <c r="AE42" s="11">
        <v>0.5</v>
      </c>
      <c r="AF42" s="11">
        <v>0.5</v>
      </c>
      <c r="AG42" s="11">
        <v>0.5</v>
      </c>
      <c r="AH42" s="11">
        <v>0.5</v>
      </c>
      <c r="AI42" s="11">
        <v>0.5</v>
      </c>
      <c r="AJ42" s="11">
        <v>0.5</v>
      </c>
      <c r="AK42" s="11">
        <v>0.5</v>
      </c>
      <c r="AL42" s="11">
        <v>0.5</v>
      </c>
      <c r="AM42" s="11">
        <v>0.5</v>
      </c>
      <c r="AN42" s="11">
        <v>0.5</v>
      </c>
      <c r="AO42" s="11">
        <v>0.5</v>
      </c>
      <c r="AP42" s="17">
        <v>0.5</v>
      </c>
      <c r="AQ42" s="17">
        <v>0.5</v>
      </c>
      <c r="AR42" s="17">
        <v>0.5</v>
      </c>
      <c r="AS42" s="17">
        <v>0.5</v>
      </c>
      <c r="AT42" s="11"/>
      <c r="AU42" s="58" t="s">
        <v>108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65">
        <f t="shared" si="9"/>
        <v>34</v>
      </c>
    </row>
    <row r="43" spans="1:57" s="9" customFormat="1" x14ac:dyDescent="0.2">
      <c r="A43" s="223"/>
      <c r="B43" s="225" t="s">
        <v>48</v>
      </c>
      <c r="C43" s="225" t="s">
        <v>49</v>
      </c>
      <c r="D43" s="108" t="s">
        <v>17</v>
      </c>
      <c r="E43" s="75">
        <f>E45</f>
        <v>8</v>
      </c>
      <c r="F43" s="75">
        <f t="shared" ref="F43:AS43" si="23">F45</f>
        <v>8</v>
      </c>
      <c r="G43" s="75">
        <f t="shared" si="23"/>
        <v>8</v>
      </c>
      <c r="H43" s="75">
        <f t="shared" si="23"/>
        <v>8</v>
      </c>
      <c r="I43" s="75">
        <f t="shared" si="23"/>
        <v>8</v>
      </c>
      <c r="J43" s="75">
        <f t="shared" si="23"/>
        <v>8</v>
      </c>
      <c r="K43" s="75">
        <f t="shared" si="23"/>
        <v>8</v>
      </c>
      <c r="L43" s="75">
        <f t="shared" si="23"/>
        <v>8</v>
      </c>
      <c r="M43" s="75">
        <f t="shared" si="23"/>
        <v>8</v>
      </c>
      <c r="N43" s="75">
        <f t="shared" si="23"/>
        <v>8</v>
      </c>
      <c r="O43" s="75">
        <f t="shared" si="23"/>
        <v>8</v>
      </c>
      <c r="P43" s="75">
        <f t="shared" si="23"/>
        <v>8</v>
      </c>
      <c r="Q43" s="75">
        <f t="shared" si="23"/>
        <v>8</v>
      </c>
      <c r="R43" s="75">
        <f t="shared" si="23"/>
        <v>8</v>
      </c>
      <c r="S43" s="75">
        <f t="shared" si="23"/>
        <v>9</v>
      </c>
      <c r="T43" s="75">
        <f t="shared" si="23"/>
        <v>9</v>
      </c>
      <c r="U43" s="75" t="s">
        <v>108</v>
      </c>
      <c r="V43" s="75">
        <v>0</v>
      </c>
      <c r="W43" s="75">
        <v>0</v>
      </c>
      <c r="X43" s="75">
        <f>X45</f>
        <v>8</v>
      </c>
      <c r="Y43" s="75">
        <f t="shared" si="23"/>
        <v>8</v>
      </c>
      <c r="Z43" s="75">
        <f t="shared" si="23"/>
        <v>8</v>
      </c>
      <c r="AA43" s="75">
        <f t="shared" si="23"/>
        <v>8</v>
      </c>
      <c r="AB43" s="75">
        <f t="shared" si="23"/>
        <v>8</v>
      </c>
      <c r="AC43" s="75">
        <f t="shared" si="23"/>
        <v>8</v>
      </c>
      <c r="AD43" s="75">
        <f t="shared" si="23"/>
        <v>8</v>
      </c>
      <c r="AE43" s="75">
        <f t="shared" si="23"/>
        <v>8</v>
      </c>
      <c r="AF43" s="75">
        <f t="shared" si="23"/>
        <v>8</v>
      </c>
      <c r="AG43" s="75">
        <f t="shared" si="23"/>
        <v>8</v>
      </c>
      <c r="AH43" s="75">
        <f t="shared" si="23"/>
        <v>8</v>
      </c>
      <c r="AI43" s="75">
        <f t="shared" si="23"/>
        <v>8</v>
      </c>
      <c r="AJ43" s="75">
        <f t="shared" si="23"/>
        <v>8</v>
      </c>
      <c r="AK43" s="75">
        <f t="shared" si="23"/>
        <v>8</v>
      </c>
      <c r="AL43" s="75">
        <f t="shared" si="23"/>
        <v>8</v>
      </c>
      <c r="AM43" s="75">
        <f t="shared" si="23"/>
        <v>8</v>
      </c>
      <c r="AN43" s="75">
        <f t="shared" si="23"/>
        <v>8</v>
      </c>
      <c r="AO43" s="75">
        <f t="shared" si="23"/>
        <v>8</v>
      </c>
      <c r="AP43" s="75">
        <f t="shared" si="23"/>
        <v>8</v>
      </c>
      <c r="AQ43" s="75">
        <f t="shared" si="23"/>
        <v>8</v>
      </c>
      <c r="AR43" s="75">
        <f t="shared" si="23"/>
        <v>8</v>
      </c>
      <c r="AS43" s="75">
        <f t="shared" si="23"/>
        <v>8</v>
      </c>
      <c r="AT43" s="75">
        <f>AT45</f>
        <v>8</v>
      </c>
      <c r="AU43" s="75" t="s">
        <v>108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f t="shared" si="9"/>
        <v>314</v>
      </c>
    </row>
    <row r="44" spans="1:57" s="9" customFormat="1" x14ac:dyDescent="0.2">
      <c r="A44" s="223"/>
      <c r="B44" s="225"/>
      <c r="C44" s="225"/>
      <c r="D44" s="108" t="s">
        <v>18</v>
      </c>
      <c r="E44" s="147">
        <f>E46</f>
        <v>4</v>
      </c>
      <c r="F44" s="75">
        <f t="shared" ref="F44:AS44" si="24">F46</f>
        <v>4</v>
      </c>
      <c r="G44" s="75">
        <f t="shared" si="24"/>
        <v>4</v>
      </c>
      <c r="H44" s="75">
        <f t="shared" si="24"/>
        <v>4</v>
      </c>
      <c r="I44" s="75">
        <f t="shared" si="24"/>
        <v>4</v>
      </c>
      <c r="J44" s="75">
        <f t="shared" si="24"/>
        <v>4</v>
      </c>
      <c r="K44" s="75">
        <f t="shared" si="24"/>
        <v>4</v>
      </c>
      <c r="L44" s="75">
        <f t="shared" si="24"/>
        <v>4</v>
      </c>
      <c r="M44" s="75">
        <f t="shared" si="24"/>
        <v>4</v>
      </c>
      <c r="N44" s="75">
        <f t="shared" si="24"/>
        <v>4</v>
      </c>
      <c r="O44" s="75">
        <f t="shared" si="24"/>
        <v>4</v>
      </c>
      <c r="P44" s="75">
        <f t="shared" si="24"/>
        <v>4</v>
      </c>
      <c r="Q44" s="75">
        <f t="shared" si="24"/>
        <v>4</v>
      </c>
      <c r="R44" s="75">
        <f t="shared" si="24"/>
        <v>4</v>
      </c>
      <c r="S44" s="75">
        <f t="shared" si="24"/>
        <v>4.5</v>
      </c>
      <c r="T44" s="75">
        <f t="shared" si="24"/>
        <v>4.5</v>
      </c>
      <c r="U44" s="75" t="s">
        <v>108</v>
      </c>
      <c r="V44" s="75">
        <v>0</v>
      </c>
      <c r="W44" s="75">
        <v>0</v>
      </c>
      <c r="X44" s="75">
        <f t="shared" si="24"/>
        <v>4</v>
      </c>
      <c r="Y44" s="75">
        <f t="shared" si="24"/>
        <v>4</v>
      </c>
      <c r="Z44" s="75">
        <f t="shared" si="24"/>
        <v>4</v>
      </c>
      <c r="AA44" s="75">
        <f t="shared" si="24"/>
        <v>4</v>
      </c>
      <c r="AB44" s="75">
        <f t="shared" si="24"/>
        <v>4</v>
      </c>
      <c r="AC44" s="75">
        <f t="shared" si="24"/>
        <v>4</v>
      </c>
      <c r="AD44" s="75">
        <f t="shared" si="24"/>
        <v>4</v>
      </c>
      <c r="AE44" s="75">
        <f t="shared" si="24"/>
        <v>4</v>
      </c>
      <c r="AF44" s="75">
        <f t="shared" si="24"/>
        <v>4</v>
      </c>
      <c r="AG44" s="75">
        <f t="shared" si="24"/>
        <v>4</v>
      </c>
      <c r="AH44" s="75">
        <f t="shared" si="24"/>
        <v>4</v>
      </c>
      <c r="AI44" s="75">
        <f t="shared" si="24"/>
        <v>4</v>
      </c>
      <c r="AJ44" s="75">
        <f t="shared" si="24"/>
        <v>4</v>
      </c>
      <c r="AK44" s="75">
        <f t="shared" si="24"/>
        <v>4</v>
      </c>
      <c r="AL44" s="75">
        <f t="shared" si="24"/>
        <v>4</v>
      </c>
      <c r="AM44" s="75">
        <f t="shared" si="24"/>
        <v>4</v>
      </c>
      <c r="AN44" s="75">
        <f t="shared" si="24"/>
        <v>4</v>
      </c>
      <c r="AO44" s="75">
        <f t="shared" si="24"/>
        <v>4</v>
      </c>
      <c r="AP44" s="75">
        <f t="shared" si="24"/>
        <v>4</v>
      </c>
      <c r="AQ44" s="75">
        <f t="shared" si="24"/>
        <v>4</v>
      </c>
      <c r="AR44" s="75">
        <f t="shared" si="24"/>
        <v>4</v>
      </c>
      <c r="AS44" s="75">
        <f t="shared" si="24"/>
        <v>4</v>
      </c>
      <c r="AT44" s="75">
        <f>AT46</f>
        <v>4</v>
      </c>
      <c r="AU44" s="75" t="s">
        <v>108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f t="shared" si="9"/>
        <v>157</v>
      </c>
    </row>
    <row r="45" spans="1:57" x14ac:dyDescent="0.2">
      <c r="A45" s="223"/>
      <c r="B45" s="226" t="s">
        <v>50</v>
      </c>
      <c r="C45" s="226" t="s">
        <v>49</v>
      </c>
      <c r="D45" s="2" t="s">
        <v>17</v>
      </c>
      <c r="E45" s="11">
        <v>8</v>
      </c>
      <c r="F45" s="11">
        <v>8</v>
      </c>
      <c r="G45" s="11">
        <v>8</v>
      </c>
      <c r="H45" s="11">
        <v>8</v>
      </c>
      <c r="I45" s="11">
        <v>8</v>
      </c>
      <c r="J45" s="11">
        <v>8</v>
      </c>
      <c r="K45" s="11">
        <v>8</v>
      </c>
      <c r="L45" s="11">
        <v>8</v>
      </c>
      <c r="M45" s="11">
        <v>8</v>
      </c>
      <c r="N45" s="11">
        <v>8</v>
      </c>
      <c r="O45" s="11">
        <v>8</v>
      </c>
      <c r="P45" s="11">
        <v>8</v>
      </c>
      <c r="Q45" s="11">
        <v>8</v>
      </c>
      <c r="R45" s="11">
        <v>8</v>
      </c>
      <c r="S45" s="148">
        <v>9</v>
      </c>
      <c r="T45" s="148">
        <v>9</v>
      </c>
      <c r="U45" s="55" t="s">
        <v>108</v>
      </c>
      <c r="V45" s="54">
        <v>0</v>
      </c>
      <c r="W45" s="54">
        <v>0</v>
      </c>
      <c r="X45" s="11">
        <v>8</v>
      </c>
      <c r="Y45" s="11">
        <v>8</v>
      </c>
      <c r="Z45" s="11">
        <v>8</v>
      </c>
      <c r="AA45" s="11">
        <v>8</v>
      </c>
      <c r="AB45" s="11">
        <v>8</v>
      </c>
      <c r="AC45" s="11">
        <v>8</v>
      </c>
      <c r="AD45" s="11">
        <v>8</v>
      </c>
      <c r="AE45" s="11">
        <v>8</v>
      </c>
      <c r="AF45" s="11">
        <v>8</v>
      </c>
      <c r="AG45" s="11">
        <v>8</v>
      </c>
      <c r="AH45" s="11">
        <v>8</v>
      </c>
      <c r="AI45" s="11">
        <v>8</v>
      </c>
      <c r="AJ45" s="11">
        <v>8</v>
      </c>
      <c r="AK45" s="11">
        <v>8</v>
      </c>
      <c r="AL45" s="11">
        <v>8</v>
      </c>
      <c r="AM45" s="11">
        <v>8</v>
      </c>
      <c r="AN45" s="11">
        <v>8</v>
      </c>
      <c r="AO45" s="11">
        <v>8</v>
      </c>
      <c r="AP45" s="11">
        <v>8</v>
      </c>
      <c r="AQ45" s="11">
        <v>8</v>
      </c>
      <c r="AR45" s="11">
        <v>8</v>
      </c>
      <c r="AS45" s="11">
        <v>8</v>
      </c>
      <c r="AT45" s="11">
        <v>8</v>
      </c>
      <c r="AU45" s="58" t="s">
        <v>108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65">
        <f t="shared" si="9"/>
        <v>314</v>
      </c>
    </row>
    <row r="46" spans="1:57" x14ac:dyDescent="0.2">
      <c r="A46" s="223"/>
      <c r="B46" s="226"/>
      <c r="C46" s="226"/>
      <c r="D46" s="2" t="s">
        <v>18</v>
      </c>
      <c r="E46" s="22">
        <v>4</v>
      </c>
      <c r="F46" s="22">
        <v>4</v>
      </c>
      <c r="G46" s="22">
        <v>4</v>
      </c>
      <c r="H46" s="22">
        <v>4</v>
      </c>
      <c r="I46" s="22">
        <v>4</v>
      </c>
      <c r="J46" s="22">
        <v>4</v>
      </c>
      <c r="K46" s="22">
        <v>4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4</v>
      </c>
      <c r="R46" s="22">
        <v>4</v>
      </c>
      <c r="S46" s="17">
        <v>4.5</v>
      </c>
      <c r="T46" s="17">
        <v>4.5</v>
      </c>
      <c r="U46" s="55" t="s">
        <v>108</v>
      </c>
      <c r="V46" s="54">
        <v>0</v>
      </c>
      <c r="W46" s="54">
        <v>0</v>
      </c>
      <c r="X46" s="22">
        <v>4</v>
      </c>
      <c r="Y46" s="22">
        <v>4</v>
      </c>
      <c r="Z46" s="22">
        <v>4</v>
      </c>
      <c r="AA46" s="22">
        <v>4</v>
      </c>
      <c r="AB46" s="22">
        <v>4</v>
      </c>
      <c r="AC46" s="22">
        <v>4</v>
      </c>
      <c r="AD46" s="22">
        <v>4</v>
      </c>
      <c r="AE46" s="22">
        <v>4</v>
      </c>
      <c r="AF46" s="22">
        <v>4</v>
      </c>
      <c r="AG46" s="22">
        <v>4</v>
      </c>
      <c r="AH46" s="22">
        <v>4</v>
      </c>
      <c r="AI46" s="22">
        <v>4</v>
      </c>
      <c r="AJ46" s="22">
        <v>4</v>
      </c>
      <c r="AK46" s="22">
        <v>4</v>
      </c>
      <c r="AL46" s="22">
        <v>4</v>
      </c>
      <c r="AM46" s="22">
        <v>4</v>
      </c>
      <c r="AN46" s="22">
        <v>4</v>
      </c>
      <c r="AO46" s="22">
        <v>4</v>
      </c>
      <c r="AP46" s="22">
        <v>4</v>
      </c>
      <c r="AQ46" s="22">
        <v>4</v>
      </c>
      <c r="AR46" s="22">
        <v>4</v>
      </c>
      <c r="AS46" s="22">
        <v>4</v>
      </c>
      <c r="AT46" s="22">
        <v>4</v>
      </c>
      <c r="AU46" s="58" t="s">
        <v>108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65">
        <f t="shared" si="9"/>
        <v>157</v>
      </c>
    </row>
    <row r="47" spans="1:57" ht="17.25" customHeight="1" x14ac:dyDescent="0.2">
      <c r="A47" s="223"/>
      <c r="B47" s="203" t="s">
        <v>51</v>
      </c>
      <c r="C47" s="203" t="s">
        <v>140</v>
      </c>
      <c r="D47" s="138" t="s">
        <v>17</v>
      </c>
      <c r="E47" s="147">
        <f>SUM(E49)</f>
        <v>8</v>
      </c>
      <c r="F47" s="147">
        <f t="shared" ref="F47:T47" si="25">SUM(F49)</f>
        <v>8</v>
      </c>
      <c r="G47" s="147">
        <f t="shared" si="25"/>
        <v>8</v>
      </c>
      <c r="H47" s="147">
        <f t="shared" si="25"/>
        <v>8</v>
      </c>
      <c r="I47" s="147">
        <f t="shared" si="25"/>
        <v>8</v>
      </c>
      <c r="J47" s="147">
        <f t="shared" si="25"/>
        <v>8</v>
      </c>
      <c r="K47" s="147">
        <f t="shared" si="25"/>
        <v>8</v>
      </c>
      <c r="L47" s="147">
        <f t="shared" si="25"/>
        <v>8</v>
      </c>
      <c r="M47" s="147">
        <f t="shared" si="25"/>
        <v>8</v>
      </c>
      <c r="N47" s="147">
        <f t="shared" si="25"/>
        <v>8</v>
      </c>
      <c r="O47" s="147">
        <f t="shared" si="25"/>
        <v>8</v>
      </c>
      <c r="P47" s="147">
        <f t="shared" si="25"/>
        <v>8</v>
      </c>
      <c r="Q47" s="147">
        <f t="shared" si="25"/>
        <v>8</v>
      </c>
      <c r="R47" s="147">
        <f t="shared" si="25"/>
        <v>8</v>
      </c>
      <c r="S47" s="147">
        <f t="shared" si="25"/>
        <v>8</v>
      </c>
      <c r="T47" s="147">
        <f t="shared" si="25"/>
        <v>8</v>
      </c>
      <c r="U47" s="145" t="s">
        <v>108</v>
      </c>
      <c r="V47" s="145">
        <v>0</v>
      </c>
      <c r="W47" s="145">
        <v>0</v>
      </c>
      <c r="X47" s="145">
        <f t="shared" ref="X47:AS48" si="26">SUM(X49)</f>
        <v>8</v>
      </c>
      <c r="Y47" s="145">
        <f t="shared" si="26"/>
        <v>8</v>
      </c>
      <c r="Z47" s="145">
        <f t="shared" si="26"/>
        <v>8</v>
      </c>
      <c r="AA47" s="145">
        <f t="shared" si="26"/>
        <v>8</v>
      </c>
      <c r="AB47" s="145">
        <f t="shared" si="26"/>
        <v>8</v>
      </c>
      <c r="AC47" s="145">
        <f t="shared" si="26"/>
        <v>8</v>
      </c>
      <c r="AD47" s="145">
        <f t="shared" si="26"/>
        <v>8</v>
      </c>
      <c r="AE47" s="145">
        <f t="shared" si="26"/>
        <v>8</v>
      </c>
      <c r="AF47" s="145">
        <f t="shared" si="26"/>
        <v>8</v>
      </c>
      <c r="AG47" s="145">
        <f t="shared" si="26"/>
        <v>8</v>
      </c>
      <c r="AH47" s="145">
        <f t="shared" si="26"/>
        <v>8</v>
      </c>
      <c r="AI47" s="145">
        <f t="shared" si="26"/>
        <v>8</v>
      </c>
      <c r="AJ47" s="145">
        <f t="shared" si="26"/>
        <v>8</v>
      </c>
      <c r="AK47" s="145">
        <f t="shared" si="26"/>
        <v>8</v>
      </c>
      <c r="AL47" s="145">
        <f t="shared" si="26"/>
        <v>8</v>
      </c>
      <c r="AM47" s="145">
        <f t="shared" si="26"/>
        <v>8</v>
      </c>
      <c r="AN47" s="145">
        <f t="shared" si="26"/>
        <v>8</v>
      </c>
      <c r="AO47" s="145">
        <f t="shared" si="26"/>
        <v>8</v>
      </c>
      <c r="AP47" s="145">
        <f t="shared" si="26"/>
        <v>8</v>
      </c>
      <c r="AQ47" s="145">
        <f t="shared" si="26"/>
        <v>8</v>
      </c>
      <c r="AR47" s="145">
        <f t="shared" si="26"/>
        <v>8</v>
      </c>
      <c r="AS47" s="145">
        <f t="shared" si="26"/>
        <v>8</v>
      </c>
      <c r="AT47" s="145">
        <f>SUM(AT49)</f>
        <v>8</v>
      </c>
      <c r="AU47" s="75" t="s">
        <v>108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f t="shared" si="9"/>
        <v>312</v>
      </c>
    </row>
    <row r="48" spans="1:57" ht="17.25" customHeight="1" x14ac:dyDescent="0.2">
      <c r="A48" s="223"/>
      <c r="B48" s="204"/>
      <c r="C48" s="204"/>
      <c r="D48" s="138" t="s">
        <v>18</v>
      </c>
      <c r="E48" s="147">
        <f>SUM(E50)</f>
        <v>4</v>
      </c>
      <c r="F48" s="147">
        <f t="shared" ref="F48:T48" si="27">SUM(F50)</f>
        <v>4</v>
      </c>
      <c r="G48" s="147">
        <f t="shared" si="27"/>
        <v>4</v>
      </c>
      <c r="H48" s="147">
        <f t="shared" si="27"/>
        <v>4</v>
      </c>
      <c r="I48" s="147">
        <f t="shared" si="27"/>
        <v>4</v>
      </c>
      <c r="J48" s="147">
        <f t="shared" si="27"/>
        <v>4</v>
      </c>
      <c r="K48" s="147">
        <f t="shared" si="27"/>
        <v>4</v>
      </c>
      <c r="L48" s="147">
        <f t="shared" si="27"/>
        <v>4</v>
      </c>
      <c r="M48" s="147">
        <f t="shared" si="27"/>
        <v>4</v>
      </c>
      <c r="N48" s="147">
        <f t="shared" si="27"/>
        <v>4</v>
      </c>
      <c r="O48" s="147">
        <f t="shared" si="27"/>
        <v>4</v>
      </c>
      <c r="P48" s="147">
        <f t="shared" si="27"/>
        <v>4</v>
      </c>
      <c r="Q48" s="147">
        <f t="shared" si="27"/>
        <v>4</v>
      </c>
      <c r="R48" s="147">
        <f t="shared" si="27"/>
        <v>4</v>
      </c>
      <c r="S48" s="147">
        <f t="shared" si="27"/>
        <v>4</v>
      </c>
      <c r="T48" s="147">
        <f t="shared" si="27"/>
        <v>4</v>
      </c>
      <c r="U48" s="145" t="s">
        <v>108</v>
      </c>
      <c r="V48" s="145">
        <v>0</v>
      </c>
      <c r="W48" s="145">
        <v>0</v>
      </c>
      <c r="X48" s="145">
        <f t="shared" si="26"/>
        <v>4</v>
      </c>
      <c r="Y48" s="145">
        <f t="shared" si="26"/>
        <v>4</v>
      </c>
      <c r="Z48" s="145">
        <f t="shared" si="26"/>
        <v>4</v>
      </c>
      <c r="AA48" s="145">
        <f t="shared" si="26"/>
        <v>4</v>
      </c>
      <c r="AB48" s="145">
        <f t="shared" si="26"/>
        <v>4</v>
      </c>
      <c r="AC48" s="145">
        <f t="shared" si="26"/>
        <v>4</v>
      </c>
      <c r="AD48" s="145">
        <f t="shared" si="26"/>
        <v>4</v>
      </c>
      <c r="AE48" s="145">
        <f t="shared" si="26"/>
        <v>4</v>
      </c>
      <c r="AF48" s="145">
        <f t="shared" si="26"/>
        <v>4</v>
      </c>
      <c r="AG48" s="145">
        <f t="shared" si="26"/>
        <v>4</v>
      </c>
      <c r="AH48" s="145">
        <f t="shared" si="26"/>
        <v>4</v>
      </c>
      <c r="AI48" s="145">
        <f t="shared" si="26"/>
        <v>4</v>
      </c>
      <c r="AJ48" s="145">
        <f t="shared" si="26"/>
        <v>4</v>
      </c>
      <c r="AK48" s="145">
        <f t="shared" si="26"/>
        <v>4</v>
      </c>
      <c r="AL48" s="145">
        <f t="shared" si="26"/>
        <v>4</v>
      </c>
      <c r="AM48" s="145">
        <f t="shared" si="26"/>
        <v>4</v>
      </c>
      <c r="AN48" s="145">
        <f t="shared" si="26"/>
        <v>4</v>
      </c>
      <c r="AO48" s="145">
        <f t="shared" si="26"/>
        <v>4</v>
      </c>
      <c r="AP48" s="145">
        <f t="shared" si="26"/>
        <v>4</v>
      </c>
      <c r="AQ48" s="145">
        <f t="shared" si="26"/>
        <v>4</v>
      </c>
      <c r="AR48" s="145">
        <f t="shared" si="26"/>
        <v>4</v>
      </c>
      <c r="AS48" s="145">
        <f t="shared" si="26"/>
        <v>4</v>
      </c>
      <c r="AT48" s="145">
        <f>SUM(AT50)</f>
        <v>4</v>
      </c>
      <c r="AU48" s="75" t="s">
        <v>108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f t="shared" si="9"/>
        <v>156</v>
      </c>
    </row>
    <row r="49" spans="1:57" ht="12.75" customHeight="1" x14ac:dyDescent="0.2">
      <c r="A49" s="223"/>
      <c r="B49" s="227" t="s">
        <v>53</v>
      </c>
      <c r="C49" s="227" t="s">
        <v>140</v>
      </c>
      <c r="D49" s="2" t="s">
        <v>17</v>
      </c>
      <c r="E49" s="11">
        <v>8</v>
      </c>
      <c r="F49" s="11">
        <v>8</v>
      </c>
      <c r="G49" s="11">
        <v>8</v>
      </c>
      <c r="H49" s="11">
        <v>8</v>
      </c>
      <c r="I49" s="11">
        <v>8</v>
      </c>
      <c r="J49" s="11">
        <v>8</v>
      </c>
      <c r="K49" s="11">
        <v>8</v>
      </c>
      <c r="L49" s="11">
        <v>8</v>
      </c>
      <c r="M49" s="11">
        <v>8</v>
      </c>
      <c r="N49" s="11">
        <v>8</v>
      </c>
      <c r="O49" s="11">
        <v>8</v>
      </c>
      <c r="P49" s="11">
        <v>8</v>
      </c>
      <c r="Q49" s="11">
        <v>8</v>
      </c>
      <c r="R49" s="11">
        <v>8</v>
      </c>
      <c r="S49" s="11">
        <v>8</v>
      </c>
      <c r="T49" s="11">
        <v>8</v>
      </c>
      <c r="U49" s="55" t="s">
        <v>108</v>
      </c>
      <c r="V49" s="54">
        <v>0</v>
      </c>
      <c r="W49" s="54">
        <v>0</v>
      </c>
      <c r="X49" s="11">
        <v>8</v>
      </c>
      <c r="Y49" s="11">
        <v>8</v>
      </c>
      <c r="Z49" s="11">
        <v>8</v>
      </c>
      <c r="AA49" s="11">
        <v>8</v>
      </c>
      <c r="AB49" s="11">
        <v>8</v>
      </c>
      <c r="AC49" s="11">
        <v>8</v>
      </c>
      <c r="AD49" s="11">
        <v>8</v>
      </c>
      <c r="AE49" s="11">
        <v>8</v>
      </c>
      <c r="AF49" s="11">
        <v>8</v>
      </c>
      <c r="AG49" s="11">
        <v>8</v>
      </c>
      <c r="AH49" s="11">
        <v>8</v>
      </c>
      <c r="AI49" s="11">
        <v>8</v>
      </c>
      <c r="AJ49" s="11">
        <v>8</v>
      </c>
      <c r="AK49" s="11">
        <v>8</v>
      </c>
      <c r="AL49" s="11">
        <v>8</v>
      </c>
      <c r="AM49" s="11">
        <v>8</v>
      </c>
      <c r="AN49" s="11">
        <v>8</v>
      </c>
      <c r="AO49" s="11">
        <v>8</v>
      </c>
      <c r="AP49" s="11">
        <v>8</v>
      </c>
      <c r="AQ49" s="11">
        <v>8</v>
      </c>
      <c r="AR49" s="11">
        <v>8</v>
      </c>
      <c r="AS49" s="11">
        <v>8</v>
      </c>
      <c r="AT49" s="11">
        <v>8</v>
      </c>
      <c r="AU49" s="55" t="s">
        <v>108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65">
        <f t="shared" si="9"/>
        <v>312</v>
      </c>
    </row>
    <row r="50" spans="1:57" ht="19.5" customHeight="1" x14ac:dyDescent="0.2">
      <c r="A50" s="223"/>
      <c r="B50" s="228"/>
      <c r="C50" s="228"/>
      <c r="D50" s="2" t="s">
        <v>18</v>
      </c>
      <c r="E50" s="22">
        <v>4</v>
      </c>
      <c r="F50" s="22">
        <v>4</v>
      </c>
      <c r="G50" s="22">
        <v>4</v>
      </c>
      <c r="H50" s="22">
        <v>4</v>
      </c>
      <c r="I50" s="22">
        <v>4</v>
      </c>
      <c r="J50" s="22">
        <v>4</v>
      </c>
      <c r="K50" s="22">
        <v>4</v>
      </c>
      <c r="L50" s="22">
        <v>4</v>
      </c>
      <c r="M50" s="22">
        <v>4</v>
      </c>
      <c r="N50" s="22">
        <v>4</v>
      </c>
      <c r="O50" s="22">
        <v>4</v>
      </c>
      <c r="P50" s="22">
        <v>4</v>
      </c>
      <c r="Q50" s="22">
        <v>4</v>
      </c>
      <c r="R50" s="22">
        <v>4</v>
      </c>
      <c r="S50" s="22">
        <v>4</v>
      </c>
      <c r="T50" s="22">
        <v>4</v>
      </c>
      <c r="U50" s="55" t="s">
        <v>108</v>
      </c>
      <c r="V50" s="54">
        <v>0</v>
      </c>
      <c r="W50" s="54">
        <v>0</v>
      </c>
      <c r="X50" s="22">
        <v>4</v>
      </c>
      <c r="Y50" s="22">
        <v>4</v>
      </c>
      <c r="Z50" s="22">
        <v>4</v>
      </c>
      <c r="AA50" s="22">
        <v>4</v>
      </c>
      <c r="AB50" s="22">
        <v>4</v>
      </c>
      <c r="AC50" s="22">
        <v>4</v>
      </c>
      <c r="AD50" s="22">
        <v>4</v>
      </c>
      <c r="AE50" s="22">
        <v>4</v>
      </c>
      <c r="AF50" s="22">
        <v>4</v>
      </c>
      <c r="AG50" s="22">
        <v>4</v>
      </c>
      <c r="AH50" s="22">
        <v>4</v>
      </c>
      <c r="AI50" s="22">
        <v>4</v>
      </c>
      <c r="AJ50" s="22">
        <v>4</v>
      </c>
      <c r="AK50" s="22">
        <v>4</v>
      </c>
      <c r="AL50" s="22">
        <v>4</v>
      </c>
      <c r="AM50" s="22">
        <v>4</v>
      </c>
      <c r="AN50" s="22">
        <v>4</v>
      </c>
      <c r="AO50" s="22">
        <v>4</v>
      </c>
      <c r="AP50" s="22">
        <v>4</v>
      </c>
      <c r="AQ50" s="22">
        <v>4</v>
      </c>
      <c r="AR50" s="22">
        <v>4</v>
      </c>
      <c r="AS50" s="22">
        <v>4</v>
      </c>
      <c r="AT50" s="22">
        <v>4</v>
      </c>
      <c r="AU50" s="55" t="s">
        <v>108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65">
        <f t="shared" si="9"/>
        <v>156</v>
      </c>
    </row>
    <row r="51" spans="1:57" s="9" customFormat="1" ht="21.75" customHeight="1" x14ac:dyDescent="0.2">
      <c r="A51" s="223"/>
      <c r="B51" s="225" t="s">
        <v>31</v>
      </c>
      <c r="C51" s="225"/>
      <c r="D51" s="225"/>
      <c r="E51" s="84">
        <f>SUM(E29,E23,E13,E7)</f>
        <v>36</v>
      </c>
      <c r="F51" s="84">
        <f t="shared" ref="F51:T51" si="28">SUM(F29,F23,F13,F7)</f>
        <v>36</v>
      </c>
      <c r="G51" s="84">
        <f t="shared" si="28"/>
        <v>36</v>
      </c>
      <c r="H51" s="84">
        <f t="shared" si="28"/>
        <v>36</v>
      </c>
      <c r="I51" s="84">
        <f t="shared" si="28"/>
        <v>36</v>
      </c>
      <c r="J51" s="84">
        <f t="shared" si="28"/>
        <v>36</v>
      </c>
      <c r="K51" s="84">
        <f t="shared" si="28"/>
        <v>36</v>
      </c>
      <c r="L51" s="84">
        <f t="shared" si="28"/>
        <v>36</v>
      </c>
      <c r="M51" s="84">
        <f t="shared" si="28"/>
        <v>36</v>
      </c>
      <c r="N51" s="84">
        <f t="shared" si="28"/>
        <v>36</v>
      </c>
      <c r="O51" s="84">
        <f t="shared" si="28"/>
        <v>36</v>
      </c>
      <c r="P51" s="84">
        <f t="shared" si="28"/>
        <v>36</v>
      </c>
      <c r="Q51" s="84">
        <f t="shared" si="28"/>
        <v>36</v>
      </c>
      <c r="R51" s="84">
        <f t="shared" si="28"/>
        <v>36</v>
      </c>
      <c r="S51" s="84">
        <f t="shared" si="28"/>
        <v>36</v>
      </c>
      <c r="T51" s="84">
        <f t="shared" si="28"/>
        <v>36</v>
      </c>
      <c r="U51" s="75">
        <v>0</v>
      </c>
      <c r="V51" s="75">
        <f>SUM(V29,V23,V13,V7)</f>
        <v>0</v>
      </c>
      <c r="W51" s="75">
        <f>SUM(W29,W23,W13,W7)</f>
        <v>0</v>
      </c>
      <c r="X51" s="84">
        <f t="shared" ref="X51:AR51" si="29">SUM(X29,X23,X13,X7)</f>
        <v>36</v>
      </c>
      <c r="Y51" s="84">
        <f t="shared" si="29"/>
        <v>36</v>
      </c>
      <c r="Z51" s="84">
        <f t="shared" si="29"/>
        <v>36</v>
      </c>
      <c r="AA51" s="84">
        <f t="shared" si="29"/>
        <v>36</v>
      </c>
      <c r="AB51" s="84">
        <f t="shared" si="29"/>
        <v>36</v>
      </c>
      <c r="AC51" s="84">
        <f t="shared" si="29"/>
        <v>36</v>
      </c>
      <c r="AD51" s="84">
        <f t="shared" si="29"/>
        <v>36</v>
      </c>
      <c r="AE51" s="84">
        <f t="shared" si="29"/>
        <v>36</v>
      </c>
      <c r="AF51" s="84">
        <f t="shared" si="29"/>
        <v>36</v>
      </c>
      <c r="AG51" s="84">
        <f t="shared" si="29"/>
        <v>36</v>
      </c>
      <c r="AH51" s="84">
        <f t="shared" si="29"/>
        <v>36</v>
      </c>
      <c r="AI51" s="84">
        <f t="shared" si="29"/>
        <v>36</v>
      </c>
      <c r="AJ51" s="84">
        <f t="shared" si="29"/>
        <v>36</v>
      </c>
      <c r="AK51" s="84">
        <f t="shared" si="29"/>
        <v>36</v>
      </c>
      <c r="AL51" s="84">
        <f t="shared" si="29"/>
        <v>36</v>
      </c>
      <c r="AM51" s="84">
        <f t="shared" si="29"/>
        <v>36</v>
      </c>
      <c r="AN51" s="84">
        <f t="shared" si="29"/>
        <v>36</v>
      </c>
      <c r="AO51" s="84">
        <f t="shared" si="29"/>
        <v>36</v>
      </c>
      <c r="AP51" s="84">
        <f t="shared" si="29"/>
        <v>36</v>
      </c>
      <c r="AQ51" s="84">
        <f t="shared" si="29"/>
        <v>36</v>
      </c>
      <c r="AR51" s="84">
        <f t="shared" si="29"/>
        <v>36</v>
      </c>
      <c r="AS51" s="84">
        <f>SUM(AS29,AS23,AS13,AT7)</f>
        <v>36</v>
      </c>
      <c r="AT51" s="84">
        <f>SUM(AT29,AT23,AT13,AU7)</f>
        <v>36</v>
      </c>
      <c r="AU51" s="75">
        <v>0</v>
      </c>
      <c r="AV51" s="75">
        <f t="shared" ref="AV51:BD51" si="30">SUM(AV29,AV23,AV13,AV7)</f>
        <v>0</v>
      </c>
      <c r="AW51" s="75">
        <f t="shared" si="30"/>
        <v>0</v>
      </c>
      <c r="AX51" s="75">
        <f t="shared" si="30"/>
        <v>0</v>
      </c>
      <c r="AY51" s="75">
        <f t="shared" si="30"/>
        <v>0</v>
      </c>
      <c r="AZ51" s="75">
        <f t="shared" si="30"/>
        <v>0</v>
      </c>
      <c r="BA51" s="75">
        <f t="shared" si="30"/>
        <v>0</v>
      </c>
      <c r="BB51" s="75">
        <f t="shared" si="30"/>
        <v>0</v>
      </c>
      <c r="BC51" s="75">
        <f t="shared" si="30"/>
        <v>0</v>
      </c>
      <c r="BD51" s="75">
        <f t="shared" si="30"/>
        <v>0</v>
      </c>
      <c r="BE51" s="75">
        <f t="shared" si="9"/>
        <v>1404</v>
      </c>
    </row>
    <row r="52" spans="1:57" s="9" customFormat="1" ht="19.5" customHeight="1" x14ac:dyDescent="0.2">
      <c r="A52" s="223"/>
      <c r="B52" s="225" t="s">
        <v>26</v>
      </c>
      <c r="C52" s="225"/>
      <c r="D52" s="225"/>
      <c r="E52" s="84">
        <f>SUM(E30,E24,E14,E8)</f>
        <v>18</v>
      </c>
      <c r="F52" s="84">
        <f t="shared" ref="F52:U52" si="31">SUM(F30,F24,F14,F8)</f>
        <v>18</v>
      </c>
      <c r="G52" s="84">
        <f t="shared" si="31"/>
        <v>18</v>
      </c>
      <c r="H52" s="84">
        <f t="shared" si="31"/>
        <v>18</v>
      </c>
      <c r="I52" s="84">
        <f t="shared" si="31"/>
        <v>18</v>
      </c>
      <c r="J52" s="84">
        <f t="shared" si="31"/>
        <v>18</v>
      </c>
      <c r="K52" s="84">
        <f t="shared" si="31"/>
        <v>18</v>
      </c>
      <c r="L52" s="84">
        <f t="shared" si="31"/>
        <v>18</v>
      </c>
      <c r="M52" s="84">
        <f t="shared" si="31"/>
        <v>18</v>
      </c>
      <c r="N52" s="84">
        <f t="shared" si="31"/>
        <v>18</v>
      </c>
      <c r="O52" s="84">
        <f t="shared" si="31"/>
        <v>18</v>
      </c>
      <c r="P52" s="84">
        <f t="shared" si="31"/>
        <v>18</v>
      </c>
      <c r="Q52" s="84">
        <f t="shared" si="31"/>
        <v>18</v>
      </c>
      <c r="R52" s="84">
        <f t="shared" si="31"/>
        <v>18</v>
      </c>
      <c r="S52" s="84">
        <f t="shared" si="31"/>
        <v>18</v>
      </c>
      <c r="T52" s="84">
        <f t="shared" si="31"/>
        <v>18</v>
      </c>
      <c r="U52" s="84">
        <f t="shared" si="31"/>
        <v>0</v>
      </c>
      <c r="V52" s="84">
        <f>SUM(V30,V24,V14,V8)</f>
        <v>0</v>
      </c>
      <c r="W52" s="84">
        <f>SUM(W30,W24,W14,W8)</f>
        <v>0</v>
      </c>
      <c r="X52" s="75">
        <f t="shared" ref="X52:AU52" si="32">SUM(X30,X24,X14,X8)</f>
        <v>18</v>
      </c>
      <c r="Y52" s="84">
        <f t="shared" si="32"/>
        <v>18</v>
      </c>
      <c r="Z52" s="75">
        <f t="shared" si="32"/>
        <v>18</v>
      </c>
      <c r="AA52" s="75">
        <f t="shared" si="32"/>
        <v>18</v>
      </c>
      <c r="AB52" s="75">
        <f t="shared" si="32"/>
        <v>18</v>
      </c>
      <c r="AC52" s="75">
        <f t="shared" si="32"/>
        <v>18</v>
      </c>
      <c r="AD52" s="75">
        <f t="shared" si="32"/>
        <v>18</v>
      </c>
      <c r="AE52" s="75">
        <f t="shared" si="32"/>
        <v>18</v>
      </c>
      <c r="AF52" s="75">
        <f t="shared" si="32"/>
        <v>18</v>
      </c>
      <c r="AG52" s="75">
        <f t="shared" si="32"/>
        <v>18</v>
      </c>
      <c r="AH52" s="75">
        <f t="shared" si="32"/>
        <v>18</v>
      </c>
      <c r="AI52" s="75">
        <f t="shared" si="32"/>
        <v>18</v>
      </c>
      <c r="AJ52" s="75">
        <f t="shared" si="32"/>
        <v>18</v>
      </c>
      <c r="AK52" s="75">
        <f t="shared" si="32"/>
        <v>18</v>
      </c>
      <c r="AL52" s="75">
        <f t="shared" si="32"/>
        <v>18</v>
      </c>
      <c r="AM52" s="75">
        <f t="shared" si="32"/>
        <v>18</v>
      </c>
      <c r="AN52" s="75">
        <f t="shared" si="32"/>
        <v>18</v>
      </c>
      <c r="AO52" s="75">
        <f t="shared" si="32"/>
        <v>18</v>
      </c>
      <c r="AP52" s="75">
        <f t="shared" si="32"/>
        <v>18</v>
      </c>
      <c r="AQ52" s="75">
        <f t="shared" si="32"/>
        <v>18</v>
      </c>
      <c r="AR52" s="75">
        <f t="shared" si="32"/>
        <v>18</v>
      </c>
      <c r="AS52" s="75">
        <f>SUM(AS30,AS24,AS14,AT8)</f>
        <v>18</v>
      </c>
      <c r="AT52" s="75">
        <f>SUM(AT30,AT24,AT14,AU8)</f>
        <v>18</v>
      </c>
      <c r="AU52" s="75">
        <f t="shared" si="32"/>
        <v>0</v>
      </c>
      <c r="AV52" s="75">
        <f t="shared" ref="AV52:BD52" si="33">SUM(AV30,AV24,AV14,AV8)</f>
        <v>0</v>
      </c>
      <c r="AW52" s="75">
        <f t="shared" si="33"/>
        <v>0</v>
      </c>
      <c r="AX52" s="75">
        <f t="shared" si="33"/>
        <v>0</v>
      </c>
      <c r="AY52" s="75">
        <f t="shared" si="33"/>
        <v>0</v>
      </c>
      <c r="AZ52" s="75">
        <f t="shared" si="33"/>
        <v>0</v>
      </c>
      <c r="BA52" s="75">
        <f t="shared" si="33"/>
        <v>0</v>
      </c>
      <c r="BB52" s="75">
        <f t="shared" si="33"/>
        <v>0</v>
      </c>
      <c r="BC52" s="75">
        <f t="shared" si="33"/>
        <v>0</v>
      </c>
      <c r="BD52" s="75">
        <f t="shared" si="33"/>
        <v>0</v>
      </c>
      <c r="BE52" s="75">
        <f t="shared" si="9"/>
        <v>702</v>
      </c>
    </row>
    <row r="53" spans="1:57" s="9" customFormat="1" x14ac:dyDescent="0.2">
      <c r="A53" s="224"/>
      <c r="B53" s="225" t="s">
        <v>27</v>
      </c>
      <c r="C53" s="225"/>
      <c r="D53" s="225"/>
      <c r="E53" s="75">
        <f>E51+E52</f>
        <v>54</v>
      </c>
      <c r="F53" s="75">
        <f t="shared" ref="F53:BD53" si="34">F51+F52</f>
        <v>54</v>
      </c>
      <c r="G53" s="75">
        <f t="shared" si="34"/>
        <v>54</v>
      </c>
      <c r="H53" s="75">
        <f t="shared" si="34"/>
        <v>54</v>
      </c>
      <c r="I53" s="75">
        <f t="shared" si="34"/>
        <v>54</v>
      </c>
      <c r="J53" s="75">
        <f t="shared" si="34"/>
        <v>54</v>
      </c>
      <c r="K53" s="75">
        <f t="shared" si="34"/>
        <v>54</v>
      </c>
      <c r="L53" s="75">
        <f t="shared" si="34"/>
        <v>54</v>
      </c>
      <c r="M53" s="75">
        <f t="shared" si="34"/>
        <v>54</v>
      </c>
      <c r="N53" s="75">
        <f t="shared" si="34"/>
        <v>54</v>
      </c>
      <c r="O53" s="75">
        <f t="shared" si="34"/>
        <v>54</v>
      </c>
      <c r="P53" s="75">
        <f t="shared" si="34"/>
        <v>54</v>
      </c>
      <c r="Q53" s="75">
        <f t="shared" si="34"/>
        <v>54</v>
      </c>
      <c r="R53" s="75">
        <f t="shared" si="34"/>
        <v>54</v>
      </c>
      <c r="S53" s="75">
        <f t="shared" si="34"/>
        <v>54</v>
      </c>
      <c r="T53" s="75">
        <f t="shared" si="34"/>
        <v>54</v>
      </c>
      <c r="U53" s="75">
        <f t="shared" si="34"/>
        <v>0</v>
      </c>
      <c r="V53" s="75">
        <f t="shared" si="34"/>
        <v>0</v>
      </c>
      <c r="W53" s="75">
        <f t="shared" si="34"/>
        <v>0</v>
      </c>
      <c r="X53" s="75">
        <f t="shared" si="34"/>
        <v>54</v>
      </c>
      <c r="Y53" s="84">
        <f t="shared" si="34"/>
        <v>54</v>
      </c>
      <c r="Z53" s="75">
        <f t="shared" si="34"/>
        <v>54</v>
      </c>
      <c r="AA53" s="75">
        <f t="shared" si="34"/>
        <v>54</v>
      </c>
      <c r="AB53" s="75">
        <f t="shared" si="34"/>
        <v>54</v>
      </c>
      <c r="AC53" s="75">
        <f t="shared" si="34"/>
        <v>54</v>
      </c>
      <c r="AD53" s="75">
        <f t="shared" si="34"/>
        <v>54</v>
      </c>
      <c r="AE53" s="75">
        <f t="shared" si="34"/>
        <v>54</v>
      </c>
      <c r="AF53" s="75">
        <f t="shared" si="34"/>
        <v>54</v>
      </c>
      <c r="AG53" s="75">
        <f t="shared" si="34"/>
        <v>54</v>
      </c>
      <c r="AH53" s="75">
        <f t="shared" si="34"/>
        <v>54</v>
      </c>
      <c r="AI53" s="75">
        <f t="shared" si="34"/>
        <v>54</v>
      </c>
      <c r="AJ53" s="75">
        <f t="shared" si="34"/>
        <v>54</v>
      </c>
      <c r="AK53" s="75">
        <f t="shared" si="34"/>
        <v>54</v>
      </c>
      <c r="AL53" s="75">
        <f t="shared" si="34"/>
        <v>54</v>
      </c>
      <c r="AM53" s="75">
        <f t="shared" si="34"/>
        <v>54</v>
      </c>
      <c r="AN53" s="75">
        <f t="shared" si="34"/>
        <v>54</v>
      </c>
      <c r="AO53" s="75">
        <f t="shared" si="34"/>
        <v>54</v>
      </c>
      <c r="AP53" s="75">
        <f t="shared" si="34"/>
        <v>54</v>
      </c>
      <c r="AQ53" s="75">
        <f t="shared" si="34"/>
        <v>54</v>
      </c>
      <c r="AR53" s="75">
        <f t="shared" si="34"/>
        <v>54</v>
      </c>
      <c r="AS53" s="75">
        <f t="shared" si="34"/>
        <v>54</v>
      </c>
      <c r="AT53" s="75">
        <f>AT51+AT52</f>
        <v>54</v>
      </c>
      <c r="AU53" s="75">
        <f t="shared" si="34"/>
        <v>0</v>
      </c>
      <c r="AV53" s="75">
        <f t="shared" si="34"/>
        <v>0</v>
      </c>
      <c r="AW53" s="75">
        <f t="shared" si="34"/>
        <v>0</v>
      </c>
      <c r="AX53" s="75">
        <f t="shared" si="34"/>
        <v>0</v>
      </c>
      <c r="AY53" s="75">
        <f t="shared" si="34"/>
        <v>0</v>
      </c>
      <c r="AZ53" s="75">
        <f t="shared" si="34"/>
        <v>0</v>
      </c>
      <c r="BA53" s="75">
        <f t="shared" si="34"/>
        <v>0</v>
      </c>
      <c r="BB53" s="75">
        <f t="shared" si="34"/>
        <v>0</v>
      </c>
      <c r="BC53" s="75">
        <f t="shared" si="34"/>
        <v>0</v>
      </c>
      <c r="BD53" s="75">
        <f t="shared" si="34"/>
        <v>0</v>
      </c>
      <c r="BE53" s="75">
        <f t="shared" si="9"/>
        <v>2106</v>
      </c>
    </row>
  </sheetData>
  <mergeCells count="67">
    <mergeCell ref="C11:C12"/>
    <mergeCell ref="B39:B40"/>
    <mergeCell ref="C39:C40"/>
    <mergeCell ref="B35:B36"/>
    <mergeCell ref="A2:A6"/>
    <mergeCell ref="B2:B6"/>
    <mergeCell ref="C2:C6"/>
    <mergeCell ref="C35:C36"/>
    <mergeCell ref="C33:C34"/>
    <mergeCell ref="B37:B38"/>
    <mergeCell ref="B21:B22"/>
    <mergeCell ref="C25:C26"/>
    <mergeCell ref="B25:B26"/>
    <mergeCell ref="B23:B24"/>
    <mergeCell ref="C29:C30"/>
    <mergeCell ref="C21:C22"/>
    <mergeCell ref="B29:B30"/>
    <mergeCell ref="B31:B32"/>
    <mergeCell ref="B15:B16"/>
    <mergeCell ref="C15:C16"/>
    <mergeCell ref="BE2:BE6"/>
    <mergeCell ref="E3:BD3"/>
    <mergeCell ref="E5:BD5"/>
    <mergeCell ref="C19:C20"/>
    <mergeCell ref="AR2:AU2"/>
    <mergeCell ref="N2:Q2"/>
    <mergeCell ref="R2:U2"/>
    <mergeCell ref="D2:D6"/>
    <mergeCell ref="B53:D53"/>
    <mergeCell ref="C45:C46"/>
    <mergeCell ref="B51:D51"/>
    <mergeCell ref="B43:B44"/>
    <mergeCell ref="B49:B50"/>
    <mergeCell ref="C47:C48"/>
    <mergeCell ref="C49:C50"/>
    <mergeCell ref="B47:B48"/>
    <mergeCell ref="B45:B46"/>
    <mergeCell ref="AA2:AC2"/>
    <mergeCell ref="AE2:AH2"/>
    <mergeCell ref="C13:C14"/>
    <mergeCell ref="C31:C32"/>
    <mergeCell ref="B41:B42"/>
    <mergeCell ref="B33:B34"/>
    <mergeCell ref="C41:C42"/>
    <mergeCell ref="B13:B14"/>
    <mergeCell ref="B17:B18"/>
    <mergeCell ref="B19:B20"/>
    <mergeCell ref="F2:H2"/>
    <mergeCell ref="W2:Y2"/>
    <mergeCell ref="C37:C38"/>
    <mergeCell ref="AZ2:BD2"/>
    <mergeCell ref="AN2:AQ2"/>
    <mergeCell ref="AJ2:AL2"/>
    <mergeCell ref="AW2:AY2"/>
    <mergeCell ref="C17:C18"/>
    <mergeCell ref="J2:L2"/>
    <mergeCell ref="C27:C28"/>
    <mergeCell ref="A7:A53"/>
    <mergeCell ref="B7:B8"/>
    <mergeCell ref="B9:B10"/>
    <mergeCell ref="C7:C8"/>
    <mergeCell ref="C9:C10"/>
    <mergeCell ref="B11:B12"/>
    <mergeCell ref="B52:D52"/>
    <mergeCell ref="C43:C44"/>
    <mergeCell ref="B27:B28"/>
    <mergeCell ref="C23:C24"/>
  </mergeCells>
  <phoneticPr fontId="5" type="noConversion"/>
  <pageMargins left="0.39370078740157483" right="0.39370078740157483" top="0.39370078740157483" bottom="0.39370078740157483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1"/>
  <sheetViews>
    <sheetView topLeftCell="A40" zoomScale="120" zoomScaleNormal="120" workbookViewId="0">
      <selection activeCell="V55" sqref="V55"/>
    </sheetView>
  </sheetViews>
  <sheetFormatPr defaultRowHeight="12.75" x14ac:dyDescent="0.2"/>
  <cols>
    <col min="1" max="1" width="4.85546875" customWidth="1"/>
    <col min="2" max="2" width="7.28515625" customWidth="1"/>
    <col min="3" max="3" width="14.28515625" customWidth="1"/>
    <col min="4" max="4" width="6.140625" customWidth="1"/>
    <col min="5" max="23" width="2.7109375" customWidth="1"/>
    <col min="24" max="24" width="3.42578125" customWidth="1"/>
    <col min="25" max="25" width="3.7109375" customWidth="1"/>
    <col min="26" max="27" width="3.140625" customWidth="1"/>
    <col min="28" max="29" width="3.42578125" customWidth="1"/>
    <col min="30" max="30" width="3.140625" customWidth="1"/>
    <col min="31" max="31" width="3.28515625" customWidth="1"/>
    <col min="32" max="40" width="3.140625" customWidth="1"/>
    <col min="41" max="41" width="3" customWidth="1"/>
    <col min="42" max="42" width="2.85546875" customWidth="1"/>
    <col min="43" max="43" width="3.140625" customWidth="1"/>
    <col min="44" max="59" width="2.7109375" customWidth="1"/>
  </cols>
  <sheetData>
    <row r="1" spans="1:56" ht="15.75" x14ac:dyDescent="0.25">
      <c r="B1" s="243" t="s">
        <v>107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</row>
    <row r="2" spans="1:56" ht="69.75" customHeight="1" x14ac:dyDescent="0.2">
      <c r="A2" s="184" t="s">
        <v>0</v>
      </c>
      <c r="B2" s="184" t="s">
        <v>1</v>
      </c>
      <c r="C2" s="184" t="s">
        <v>2</v>
      </c>
      <c r="D2" s="184" t="s">
        <v>3</v>
      </c>
      <c r="E2" s="3" t="s">
        <v>87</v>
      </c>
      <c r="F2" s="196" t="s">
        <v>29</v>
      </c>
      <c r="G2" s="197"/>
      <c r="H2" s="200"/>
      <c r="I2" s="3" t="s">
        <v>88</v>
      </c>
      <c r="J2" s="196" t="s">
        <v>4</v>
      </c>
      <c r="K2" s="197"/>
      <c r="L2" s="197"/>
      <c r="M2" s="3" t="s">
        <v>95</v>
      </c>
      <c r="N2" s="193" t="s">
        <v>5</v>
      </c>
      <c r="O2" s="193"/>
      <c r="P2" s="193"/>
      <c r="Q2" s="193"/>
      <c r="R2" s="193" t="s">
        <v>6</v>
      </c>
      <c r="S2" s="193"/>
      <c r="T2" s="193"/>
      <c r="U2" s="193"/>
      <c r="V2" s="3" t="s">
        <v>89</v>
      </c>
      <c r="W2" s="193" t="s">
        <v>7</v>
      </c>
      <c r="X2" s="193"/>
      <c r="Y2" s="193"/>
      <c r="Z2" s="4" t="s">
        <v>96</v>
      </c>
      <c r="AA2" s="193" t="s">
        <v>8</v>
      </c>
      <c r="AB2" s="193"/>
      <c r="AC2" s="193"/>
      <c r="AD2" s="4" t="s">
        <v>97</v>
      </c>
      <c r="AE2" s="193" t="s">
        <v>9</v>
      </c>
      <c r="AF2" s="193"/>
      <c r="AG2" s="193"/>
      <c r="AH2" s="193"/>
      <c r="AI2" s="3" t="s">
        <v>90</v>
      </c>
      <c r="AJ2" s="193" t="s">
        <v>10</v>
      </c>
      <c r="AK2" s="193"/>
      <c r="AL2" s="193"/>
      <c r="AM2" s="3" t="s">
        <v>91</v>
      </c>
      <c r="AN2" s="193" t="s">
        <v>11</v>
      </c>
      <c r="AO2" s="193"/>
      <c r="AP2" s="193"/>
      <c r="AQ2" s="193"/>
      <c r="AR2" s="193" t="s">
        <v>12</v>
      </c>
      <c r="AS2" s="193"/>
      <c r="AT2" s="193"/>
      <c r="AU2" s="193"/>
      <c r="AV2" s="3" t="s">
        <v>94</v>
      </c>
      <c r="AW2" s="193" t="s">
        <v>13</v>
      </c>
      <c r="AX2" s="193"/>
      <c r="AY2" s="193"/>
      <c r="AZ2" s="193" t="s">
        <v>14</v>
      </c>
      <c r="BA2" s="193"/>
      <c r="BB2" s="193"/>
      <c r="BC2" s="193"/>
      <c r="BD2" s="193"/>
    </row>
    <row r="3" spans="1:56" x14ac:dyDescent="0.2">
      <c r="A3" s="185"/>
      <c r="B3" s="185"/>
      <c r="C3" s="185"/>
      <c r="D3" s="185"/>
      <c r="E3" s="194" t="s">
        <v>15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</row>
    <row r="4" spans="1:56" x14ac:dyDescent="0.2">
      <c r="A4" s="185"/>
      <c r="B4" s="185"/>
      <c r="C4" s="185"/>
      <c r="D4" s="18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x14ac:dyDescent="0.2">
      <c r="A5" s="185"/>
      <c r="B5" s="185"/>
      <c r="C5" s="185"/>
      <c r="D5" s="185"/>
      <c r="E5" s="201" t="s">
        <v>28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</row>
    <row r="6" spans="1:56" x14ac:dyDescent="0.2">
      <c r="A6" s="186"/>
      <c r="B6" s="186"/>
      <c r="C6" s="186"/>
      <c r="D6" s="186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ht="12.75" customHeight="1" x14ac:dyDescent="0.2">
      <c r="A7" s="222" t="s">
        <v>32</v>
      </c>
      <c r="B7" s="203" t="s">
        <v>127</v>
      </c>
      <c r="C7" s="203" t="s">
        <v>126</v>
      </c>
      <c r="D7" s="138" t="s">
        <v>17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75">
        <v>0</v>
      </c>
      <c r="W7" s="75">
        <v>0</v>
      </c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</row>
    <row r="8" spans="1:56" x14ac:dyDescent="0.2">
      <c r="A8" s="223"/>
      <c r="B8" s="204"/>
      <c r="C8" s="204"/>
      <c r="D8" s="138" t="s">
        <v>18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75">
        <v>0</v>
      </c>
      <c r="W8" s="75">
        <v>0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</row>
    <row r="9" spans="1:56" ht="12.75" customHeight="1" x14ac:dyDescent="0.2">
      <c r="A9" s="223"/>
      <c r="B9" s="182" t="s">
        <v>141</v>
      </c>
      <c r="C9" s="181" t="s">
        <v>156</v>
      </c>
      <c r="D9" s="2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19" t="s">
        <v>98</v>
      </c>
      <c r="U9" s="12"/>
      <c r="V9" s="12">
        <v>0</v>
      </c>
      <c r="W9" s="12"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81"/>
      <c r="AU9" s="83"/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</row>
    <row r="10" spans="1:56" x14ac:dyDescent="0.2">
      <c r="A10" s="223"/>
      <c r="B10" s="183"/>
      <c r="C10" s="181"/>
      <c r="D10" s="2" t="s">
        <v>18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20"/>
      <c r="U10" s="12"/>
      <c r="V10" s="12">
        <v>0</v>
      </c>
      <c r="W10" s="1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81"/>
      <c r="AU10" s="83"/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ht="12.75" customHeight="1" x14ac:dyDescent="0.2">
      <c r="A11" s="223"/>
      <c r="B11" s="182" t="s">
        <v>153</v>
      </c>
      <c r="C11" s="182" t="s">
        <v>112</v>
      </c>
      <c r="D11" s="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39" t="s">
        <v>102</v>
      </c>
      <c r="V11" s="12">
        <v>0</v>
      </c>
      <c r="W11" s="12"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81"/>
      <c r="AU11" s="12"/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</row>
    <row r="12" spans="1:56" x14ac:dyDescent="0.2">
      <c r="A12" s="223"/>
      <c r="B12" s="183"/>
      <c r="C12" s="183"/>
      <c r="D12" s="2" t="s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40"/>
      <c r="V12" s="12">
        <v>0</v>
      </c>
      <c r="W12" s="12">
        <v>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81"/>
      <c r="AU12" s="12"/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</row>
    <row r="13" spans="1:56" s="9" customFormat="1" ht="12.75" customHeight="1" x14ac:dyDescent="0.2">
      <c r="A13" s="223"/>
      <c r="B13" s="225" t="s">
        <v>33</v>
      </c>
      <c r="C13" s="203" t="s">
        <v>54</v>
      </c>
      <c r="D13" s="108" t="s">
        <v>17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>
        <v>0</v>
      </c>
      <c r="W13" s="75">
        <v>0</v>
      </c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</row>
    <row r="14" spans="1:56" s="9" customFormat="1" ht="17.25" customHeight="1" x14ac:dyDescent="0.2">
      <c r="A14" s="223"/>
      <c r="B14" s="225"/>
      <c r="C14" s="204"/>
      <c r="D14" s="138" t="s">
        <v>18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>
        <v>0</v>
      </c>
      <c r="W14" s="75">
        <v>0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</row>
    <row r="15" spans="1:56" x14ac:dyDescent="0.2">
      <c r="A15" s="223"/>
      <c r="B15" s="229" t="s">
        <v>139</v>
      </c>
      <c r="C15" s="229" t="s">
        <v>20</v>
      </c>
      <c r="D15" s="2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19" t="s">
        <v>98</v>
      </c>
      <c r="U15" s="63"/>
      <c r="V15" s="12">
        <v>0</v>
      </c>
      <c r="W15" s="12">
        <v>0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  <c r="AI15" s="11"/>
      <c r="AJ15" s="11"/>
      <c r="AK15" s="11"/>
      <c r="AL15" s="12"/>
      <c r="AM15" s="11"/>
      <c r="AN15" s="11"/>
      <c r="AO15" s="11"/>
      <c r="AP15" s="11"/>
      <c r="AQ15" s="11"/>
      <c r="AR15" s="13"/>
      <c r="AS15" s="11"/>
      <c r="AT15" s="11"/>
      <c r="AU15" s="11"/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</row>
    <row r="16" spans="1:56" x14ac:dyDescent="0.2">
      <c r="A16" s="223"/>
      <c r="B16" s="230"/>
      <c r="C16" s="230"/>
      <c r="D16" s="2" t="s">
        <v>18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20"/>
      <c r="U16" s="63"/>
      <c r="V16" s="12">
        <v>0</v>
      </c>
      <c r="W16" s="12"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  <c r="AI16" s="11"/>
      <c r="AJ16" s="11"/>
      <c r="AK16" s="11"/>
      <c r="AL16" s="12"/>
      <c r="AM16" s="11"/>
      <c r="AN16" s="11"/>
      <c r="AO16" s="11"/>
      <c r="AP16" s="11"/>
      <c r="AQ16" s="11"/>
      <c r="AR16" s="13"/>
      <c r="AS16" s="11"/>
      <c r="AT16" s="11"/>
      <c r="AU16" s="11"/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</row>
    <row r="17" spans="1:56" x14ac:dyDescent="0.2">
      <c r="A17" s="223"/>
      <c r="B17" s="182" t="s">
        <v>34</v>
      </c>
      <c r="C17" s="182" t="s">
        <v>19</v>
      </c>
      <c r="D17" s="2" t="s">
        <v>17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2"/>
      <c r="U17" s="12"/>
      <c r="V17" s="12">
        <v>0</v>
      </c>
      <c r="W17" s="12">
        <v>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1"/>
      <c r="AR17" s="13"/>
      <c r="AS17" s="11"/>
      <c r="AT17" s="219" t="s">
        <v>98</v>
      </c>
      <c r="AU17" s="11"/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</row>
    <row r="18" spans="1:56" x14ac:dyDescent="0.2">
      <c r="A18" s="223"/>
      <c r="B18" s="183"/>
      <c r="C18" s="183"/>
      <c r="D18" s="2" t="s">
        <v>18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2"/>
      <c r="U18" s="12"/>
      <c r="V18" s="12">
        <v>0</v>
      </c>
      <c r="W18" s="12"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1"/>
      <c r="AR18" s="13"/>
      <c r="AS18" s="11"/>
      <c r="AT18" s="220"/>
      <c r="AU18" s="11"/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</row>
    <row r="19" spans="1:56" x14ac:dyDescent="0.2">
      <c r="A19" s="223"/>
      <c r="B19" s="182" t="s">
        <v>35</v>
      </c>
      <c r="C19" s="182" t="s">
        <v>22</v>
      </c>
      <c r="D19" s="2" t="s">
        <v>17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2">
        <v>0</v>
      </c>
      <c r="W19" s="12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11"/>
      <c r="AT19" s="63"/>
      <c r="AU19" s="11"/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</row>
    <row r="20" spans="1:56" x14ac:dyDescent="0.2">
      <c r="A20" s="223"/>
      <c r="B20" s="183"/>
      <c r="C20" s="183"/>
      <c r="D20" s="2" t="s">
        <v>18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1">
        <v>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3"/>
      <c r="AS20" s="11"/>
      <c r="AT20" s="63"/>
      <c r="AU20" s="11"/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</row>
    <row r="21" spans="1:56" x14ac:dyDescent="0.2">
      <c r="A21" s="223"/>
      <c r="B21" s="181" t="s">
        <v>81</v>
      </c>
      <c r="C21" s="181" t="s">
        <v>82</v>
      </c>
      <c r="D21" s="2" t="s">
        <v>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19" t="s">
        <v>98</v>
      </c>
      <c r="U21" s="11"/>
      <c r="V21" s="11">
        <v>0</v>
      </c>
      <c r="W21" s="11">
        <v>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3"/>
      <c r="AS21" s="11"/>
      <c r="AT21" s="82"/>
      <c r="AU21" s="11"/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</row>
    <row r="22" spans="1:56" x14ac:dyDescent="0.2">
      <c r="A22" s="223"/>
      <c r="B22" s="181"/>
      <c r="C22" s="181"/>
      <c r="D22" s="2" t="s">
        <v>18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0"/>
      <c r="U22" s="11"/>
      <c r="V22" s="11">
        <v>0</v>
      </c>
      <c r="W22" s="11"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3"/>
      <c r="AS22" s="11"/>
      <c r="AT22" s="82"/>
      <c r="AU22" s="11"/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</row>
    <row r="23" spans="1:56" s="9" customFormat="1" ht="12.75" customHeight="1" x14ac:dyDescent="0.2">
      <c r="A23" s="223"/>
      <c r="B23" s="225" t="s">
        <v>36</v>
      </c>
      <c r="C23" s="203" t="s">
        <v>37</v>
      </c>
      <c r="D23" s="108" t="s">
        <v>17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>
        <v>0</v>
      </c>
      <c r="W23" s="75">
        <v>0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</row>
    <row r="24" spans="1:56" s="9" customFormat="1" ht="17.25" customHeight="1" x14ac:dyDescent="0.2">
      <c r="A24" s="223"/>
      <c r="B24" s="225"/>
      <c r="C24" s="204"/>
      <c r="D24" s="138" t="s">
        <v>18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>
        <v>0</v>
      </c>
      <c r="W24" s="75">
        <v>0</v>
      </c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</row>
    <row r="25" spans="1:56" x14ac:dyDescent="0.2">
      <c r="A25" s="223"/>
      <c r="B25" s="226" t="s">
        <v>80</v>
      </c>
      <c r="C25" s="226" t="s">
        <v>24</v>
      </c>
      <c r="D25" s="2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1">
        <v>0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26"/>
      <c r="AR25" s="26"/>
      <c r="AS25" s="26"/>
      <c r="AT25" s="219" t="s">
        <v>98</v>
      </c>
      <c r="AU25" s="11"/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</row>
    <row r="26" spans="1:56" x14ac:dyDescent="0.2">
      <c r="A26" s="223"/>
      <c r="B26" s="226"/>
      <c r="C26" s="226"/>
      <c r="D26" s="2" t="s">
        <v>18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0</v>
      </c>
      <c r="W26" s="11"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26"/>
      <c r="AR26" s="26"/>
      <c r="AS26" s="26"/>
      <c r="AT26" s="220"/>
      <c r="AU26" s="11"/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</row>
    <row r="27" spans="1:56" x14ac:dyDescent="0.2">
      <c r="A27" s="223"/>
      <c r="B27" s="226" t="s">
        <v>114</v>
      </c>
      <c r="C27" s="227" t="s">
        <v>57</v>
      </c>
      <c r="D27" s="2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3"/>
      <c r="U27" s="11"/>
      <c r="V27" s="11">
        <v>0</v>
      </c>
      <c r="W27" s="11">
        <v>0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6"/>
      <c r="AR27" s="26"/>
      <c r="AS27" s="11"/>
      <c r="AT27" s="11"/>
      <c r="AU27" s="11"/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</row>
    <row r="28" spans="1:56" x14ac:dyDescent="0.2">
      <c r="A28" s="223"/>
      <c r="B28" s="226"/>
      <c r="C28" s="228"/>
      <c r="D28" s="2" t="s">
        <v>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3"/>
      <c r="U28" s="11"/>
      <c r="V28" s="11">
        <v>0</v>
      </c>
      <c r="W28" s="11"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6"/>
      <c r="AR28" s="26"/>
      <c r="AS28" s="11"/>
      <c r="AT28" s="11"/>
      <c r="AU28" s="11"/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</row>
    <row r="29" spans="1:56" s="9" customFormat="1" x14ac:dyDescent="0.2">
      <c r="A29" s="223"/>
      <c r="B29" s="203" t="s">
        <v>38</v>
      </c>
      <c r="C29" s="203" t="s">
        <v>159</v>
      </c>
      <c r="D29" s="108" t="s">
        <v>17</v>
      </c>
      <c r="E29" s="152"/>
      <c r="F29" s="152"/>
      <c r="G29" s="152"/>
      <c r="H29" s="152"/>
      <c r="I29" s="152"/>
      <c r="J29" s="152"/>
      <c r="K29" s="152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>
        <v>0</v>
      </c>
      <c r="W29" s="151">
        <v>0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152"/>
      <c r="AJ29" s="152"/>
      <c r="AK29" s="152"/>
      <c r="AL29" s="151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>
        <v>0</v>
      </c>
      <c r="AW29" s="152">
        <v>0</v>
      </c>
      <c r="AX29" s="152">
        <v>0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</row>
    <row r="30" spans="1:56" s="9" customFormat="1" x14ac:dyDescent="0.2">
      <c r="A30" s="223"/>
      <c r="B30" s="204"/>
      <c r="C30" s="204"/>
      <c r="D30" s="108" t="s">
        <v>18</v>
      </c>
      <c r="E30" s="152"/>
      <c r="F30" s="152"/>
      <c r="G30" s="152"/>
      <c r="H30" s="152"/>
      <c r="I30" s="152"/>
      <c r="J30" s="152"/>
      <c r="K30" s="152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>
        <v>0</v>
      </c>
      <c r="W30" s="151">
        <v>0</v>
      </c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152"/>
      <c r="AJ30" s="152"/>
      <c r="AK30" s="152"/>
      <c r="AL30" s="151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>
        <v>0</v>
      </c>
      <c r="AW30" s="152">
        <v>0</v>
      </c>
      <c r="AX30" s="152">
        <v>0</v>
      </c>
      <c r="AY30" s="152">
        <v>0</v>
      </c>
      <c r="AZ30" s="152">
        <v>0</v>
      </c>
      <c r="BA30" s="152">
        <v>0</v>
      </c>
      <c r="BB30" s="152">
        <v>0</v>
      </c>
      <c r="BC30" s="152">
        <v>0</v>
      </c>
      <c r="BD30" s="152">
        <v>0</v>
      </c>
    </row>
    <row r="31" spans="1:56" s="9" customFormat="1" x14ac:dyDescent="0.2">
      <c r="A31" s="223"/>
      <c r="B31" s="225" t="s">
        <v>39</v>
      </c>
      <c r="C31" s="225" t="s">
        <v>113</v>
      </c>
      <c r="D31" s="108" t="s">
        <v>17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>
        <v>0</v>
      </c>
      <c r="W31" s="75">
        <v>0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</row>
    <row r="32" spans="1:56" s="9" customFormat="1" x14ac:dyDescent="0.2">
      <c r="A32" s="223"/>
      <c r="B32" s="225"/>
      <c r="C32" s="225"/>
      <c r="D32" s="108" t="s">
        <v>18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>
        <v>0</v>
      </c>
      <c r="W32" s="75">
        <v>0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</row>
    <row r="33" spans="1:56" x14ac:dyDescent="0.2">
      <c r="A33" s="223"/>
      <c r="B33" s="181" t="s">
        <v>40</v>
      </c>
      <c r="C33" s="181" t="s">
        <v>41</v>
      </c>
      <c r="D33" s="2" t="s">
        <v>17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82"/>
      <c r="V33" s="11">
        <v>0</v>
      </c>
      <c r="W33" s="11">
        <v>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3"/>
      <c r="AS33" s="13"/>
      <c r="AT33" s="219" t="s">
        <v>98</v>
      </c>
      <c r="AU33" s="63"/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</row>
    <row r="34" spans="1:56" x14ac:dyDescent="0.2">
      <c r="A34" s="223"/>
      <c r="B34" s="181"/>
      <c r="C34" s="181"/>
      <c r="D34" s="2" t="s">
        <v>18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82"/>
      <c r="V34" s="11">
        <v>0</v>
      </c>
      <c r="W34" s="11">
        <v>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3"/>
      <c r="AS34" s="13"/>
      <c r="AT34" s="220"/>
      <c r="AU34" s="63"/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</row>
    <row r="35" spans="1:56" ht="12.75" customHeight="1" x14ac:dyDescent="0.2">
      <c r="A35" s="223"/>
      <c r="B35" s="181" t="s">
        <v>42</v>
      </c>
      <c r="C35" s="181" t="s">
        <v>43</v>
      </c>
      <c r="D35" s="2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U35" s="12"/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26"/>
      <c r="AR35" s="26"/>
      <c r="AT35" s="206" t="s">
        <v>164</v>
      </c>
      <c r="AU35" s="63"/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</row>
    <row r="36" spans="1:56" x14ac:dyDescent="0.2">
      <c r="A36" s="223"/>
      <c r="B36" s="181"/>
      <c r="C36" s="181"/>
      <c r="D36" s="2" t="s">
        <v>18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98"/>
      <c r="U36" s="12"/>
      <c r="V36" s="12">
        <v>0</v>
      </c>
      <c r="W36" s="1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26"/>
      <c r="AR36" s="26"/>
      <c r="AS36" s="26"/>
      <c r="AT36" s="236"/>
      <c r="AU36" s="63"/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</row>
    <row r="37" spans="1:56" ht="19.5" customHeight="1" x14ac:dyDescent="0.2">
      <c r="A37" s="223"/>
      <c r="B37" s="242" t="s">
        <v>58</v>
      </c>
      <c r="C37" s="242" t="s">
        <v>59</v>
      </c>
      <c r="D37" s="2" t="s">
        <v>17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0</v>
      </c>
      <c r="W37" s="11">
        <v>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3"/>
      <c r="AS37" s="13"/>
      <c r="AT37" s="236"/>
      <c r="AU37" s="63"/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</row>
    <row r="38" spans="1:56" ht="16.5" customHeight="1" x14ac:dyDescent="0.2">
      <c r="A38" s="223"/>
      <c r="B38" s="242"/>
      <c r="C38" s="242"/>
      <c r="D38" s="2" t="s">
        <v>18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3"/>
      <c r="AS38" s="13"/>
      <c r="AT38" s="207"/>
      <c r="AU38" s="63"/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</row>
    <row r="39" spans="1:56" s="9" customFormat="1" x14ac:dyDescent="0.2">
      <c r="A39" s="223"/>
      <c r="B39" s="242" t="s">
        <v>60</v>
      </c>
      <c r="C39" s="242" t="s">
        <v>61</v>
      </c>
      <c r="D39" s="49" t="s">
        <v>17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53">
        <v>0</v>
      </c>
      <c r="W39" s="53">
        <v>0</v>
      </c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217" t="s">
        <v>102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</row>
    <row r="40" spans="1:56" s="9" customFormat="1" x14ac:dyDescent="0.2">
      <c r="A40" s="223"/>
      <c r="B40" s="242"/>
      <c r="C40" s="242"/>
      <c r="D40" s="49" t="s">
        <v>18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53">
        <v>0</v>
      </c>
      <c r="W40" s="53">
        <v>0</v>
      </c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218"/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</row>
    <row r="41" spans="1:56" x14ac:dyDescent="0.2">
      <c r="A41" s="223"/>
      <c r="B41" s="226" t="s">
        <v>44</v>
      </c>
      <c r="C41" s="226" t="s">
        <v>45</v>
      </c>
      <c r="D41" s="2" t="s">
        <v>17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2"/>
      <c r="U41" s="83"/>
      <c r="V41" s="12">
        <v>0</v>
      </c>
      <c r="W41" s="12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26"/>
      <c r="AS41" s="26"/>
      <c r="AT41" s="219" t="s">
        <v>98</v>
      </c>
      <c r="AU41" s="82"/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</row>
    <row r="42" spans="1:56" x14ac:dyDescent="0.2">
      <c r="A42" s="223"/>
      <c r="B42" s="226"/>
      <c r="C42" s="226"/>
      <c r="D42" s="2" t="s">
        <v>18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2"/>
      <c r="U42" s="83"/>
      <c r="V42" s="12">
        <v>0</v>
      </c>
      <c r="W42" s="12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26"/>
      <c r="AS42" s="26"/>
      <c r="AT42" s="220"/>
      <c r="AU42" s="82"/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</row>
    <row r="43" spans="1:56" s="9" customFormat="1" x14ac:dyDescent="0.2">
      <c r="A43" s="223"/>
      <c r="B43" s="225" t="s">
        <v>48</v>
      </c>
      <c r="C43" s="231" t="s">
        <v>49</v>
      </c>
      <c r="D43" s="108" t="s">
        <v>17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>
        <v>0</v>
      </c>
      <c r="W43" s="75">
        <v>0</v>
      </c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</row>
    <row r="44" spans="1:56" s="9" customFormat="1" ht="13.5" customHeight="1" x14ac:dyDescent="0.2">
      <c r="A44" s="223"/>
      <c r="B44" s="225"/>
      <c r="C44" s="231"/>
      <c r="D44" s="108" t="s">
        <v>18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>
        <v>0</v>
      </c>
      <c r="W44" s="75">
        <v>0</v>
      </c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</row>
    <row r="45" spans="1:56" ht="18" customHeight="1" x14ac:dyDescent="0.2">
      <c r="A45" s="223"/>
      <c r="B45" s="227" t="s">
        <v>50</v>
      </c>
      <c r="C45" s="182" t="s">
        <v>49</v>
      </c>
      <c r="D45" s="6" t="s">
        <v>17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99"/>
      <c r="U45" s="239" t="s">
        <v>102</v>
      </c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1"/>
      <c r="AS45" s="11"/>
      <c r="AT45" s="219" t="s">
        <v>98</v>
      </c>
      <c r="AU45" s="11"/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</row>
    <row r="46" spans="1:56" x14ac:dyDescent="0.2">
      <c r="A46" s="223"/>
      <c r="B46" s="228"/>
      <c r="C46" s="183"/>
      <c r="D46" s="2" t="s">
        <v>18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99"/>
      <c r="U46" s="240"/>
      <c r="V46" s="12">
        <v>0</v>
      </c>
      <c r="W46" s="12">
        <v>0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1"/>
      <c r="AS46" s="11"/>
      <c r="AT46" s="220"/>
      <c r="AU46" s="11"/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</row>
    <row r="47" spans="1:56" ht="19.5" customHeight="1" x14ac:dyDescent="0.2">
      <c r="A47" s="223"/>
      <c r="B47" s="234" t="s">
        <v>51</v>
      </c>
      <c r="C47" s="232" t="s">
        <v>140</v>
      </c>
      <c r="D47" s="100" t="s">
        <v>17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01"/>
      <c r="U47" s="74"/>
      <c r="V47" s="74">
        <v>0</v>
      </c>
      <c r="W47" s="74">
        <v>0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96"/>
      <c r="AS47" s="96"/>
      <c r="AT47" s="96"/>
      <c r="AU47" s="102"/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</row>
    <row r="48" spans="1:56" x14ac:dyDescent="0.2">
      <c r="A48" s="223"/>
      <c r="B48" s="235"/>
      <c r="C48" s="233"/>
      <c r="D48" s="103" t="s">
        <v>18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01"/>
      <c r="U48" s="74"/>
      <c r="V48" s="74">
        <v>0</v>
      </c>
      <c r="W48" s="74">
        <v>0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96"/>
      <c r="AS48" s="96"/>
      <c r="AT48" s="96"/>
      <c r="AU48" s="102"/>
      <c r="AV48" s="96">
        <v>0</v>
      </c>
      <c r="AW48" s="96">
        <v>0</v>
      </c>
      <c r="AX48" s="96">
        <v>0</v>
      </c>
      <c r="AY48" s="96">
        <v>0</v>
      </c>
      <c r="AZ48" s="96">
        <v>0</v>
      </c>
      <c r="BA48" s="96">
        <v>0</v>
      </c>
      <c r="BB48" s="96">
        <v>0</v>
      </c>
      <c r="BC48" s="96">
        <v>0</v>
      </c>
      <c r="BD48" s="96">
        <v>0</v>
      </c>
    </row>
    <row r="49" spans="1:56" ht="15.75" customHeight="1" x14ac:dyDescent="0.2">
      <c r="A49" s="223"/>
      <c r="B49" s="227" t="s">
        <v>53</v>
      </c>
      <c r="C49" s="182" t="s">
        <v>140</v>
      </c>
      <c r="D49" s="6" t="s">
        <v>17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37" t="s">
        <v>98</v>
      </c>
      <c r="U49" s="12"/>
      <c r="V49" s="12">
        <v>0</v>
      </c>
      <c r="W49" s="12">
        <v>0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1"/>
      <c r="AS49" s="11"/>
      <c r="AT49" s="11"/>
      <c r="AU49" s="217" t="s">
        <v>102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</row>
    <row r="50" spans="1:56" ht="21" customHeight="1" x14ac:dyDescent="0.2">
      <c r="A50" s="223"/>
      <c r="B50" s="228"/>
      <c r="C50" s="183"/>
      <c r="D50" s="2" t="s">
        <v>18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38"/>
      <c r="U50" s="12"/>
      <c r="V50" s="12">
        <v>0</v>
      </c>
      <c r="W50" s="12">
        <v>0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1"/>
      <c r="AT50" s="11"/>
      <c r="AU50" s="218"/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</row>
    <row r="51" spans="1:56" s="9" customFormat="1" ht="21.75" customHeight="1" x14ac:dyDescent="0.2">
      <c r="A51" s="224"/>
      <c r="B51" s="241" t="s">
        <v>93</v>
      </c>
      <c r="C51" s="241"/>
      <c r="D51" s="241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>
        <v>4</v>
      </c>
      <c r="U51" s="75">
        <v>2</v>
      </c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>
        <v>6</v>
      </c>
      <c r="AU51" s="75">
        <v>2</v>
      </c>
      <c r="AV51" s="75"/>
      <c r="AW51" s="75"/>
      <c r="AX51" s="75"/>
      <c r="AY51" s="75"/>
      <c r="AZ51" s="75"/>
      <c r="BA51" s="75"/>
      <c r="BB51" s="75"/>
      <c r="BC51" s="75"/>
      <c r="BD51" s="10"/>
    </row>
  </sheetData>
  <mergeCells count="79">
    <mergeCell ref="U11:U12"/>
    <mergeCell ref="T15:T16"/>
    <mergeCell ref="AT17:AT18"/>
    <mergeCell ref="AT25:AT26"/>
    <mergeCell ref="AT33:AT34"/>
    <mergeCell ref="B27:B28"/>
    <mergeCell ref="C27:C28"/>
    <mergeCell ref="C13:C14"/>
    <mergeCell ref="C25:C26"/>
    <mergeCell ref="B17:B18"/>
    <mergeCell ref="C17:C18"/>
    <mergeCell ref="B19:B20"/>
    <mergeCell ref="C19:C20"/>
    <mergeCell ref="B23:B24"/>
    <mergeCell ref="C23:C24"/>
    <mergeCell ref="C9:C10"/>
    <mergeCell ref="C11:C12"/>
    <mergeCell ref="B13:B14"/>
    <mergeCell ref="B15:B16"/>
    <mergeCell ref="C15:C16"/>
    <mergeCell ref="T9:T10"/>
    <mergeCell ref="B11:B12"/>
    <mergeCell ref="B1:BD1"/>
    <mergeCell ref="AE2:AH2"/>
    <mergeCell ref="AJ2:AL2"/>
    <mergeCell ref="F2:H2"/>
    <mergeCell ref="J2:L2"/>
    <mergeCell ref="AN2:AQ2"/>
    <mergeCell ref="AR2:AU2"/>
    <mergeCell ref="AW2:AY2"/>
    <mergeCell ref="AA2:AC2"/>
    <mergeCell ref="D2:D6"/>
    <mergeCell ref="AZ2:BD2"/>
    <mergeCell ref="E3:BD3"/>
    <mergeCell ref="E5:BD5"/>
    <mergeCell ref="N2:Q2"/>
    <mergeCell ref="R2:U2"/>
    <mergeCell ref="W2:Y2"/>
    <mergeCell ref="B33:B34"/>
    <mergeCell ref="C33:C34"/>
    <mergeCell ref="C31:C32"/>
    <mergeCell ref="A2:A6"/>
    <mergeCell ref="B2:B6"/>
    <mergeCell ref="C2:C6"/>
    <mergeCell ref="A7:A51"/>
    <mergeCell ref="B7:B8"/>
    <mergeCell ref="B9:B10"/>
    <mergeCell ref="C7:C8"/>
    <mergeCell ref="B51:D51"/>
    <mergeCell ref="B37:B38"/>
    <mergeCell ref="C37:C38"/>
    <mergeCell ref="B39:B40"/>
    <mergeCell ref="C39:C40"/>
    <mergeCell ref="B41:B42"/>
    <mergeCell ref="B43:B44"/>
    <mergeCell ref="B45:B46"/>
    <mergeCell ref="B49:B50"/>
    <mergeCell ref="C49:C50"/>
    <mergeCell ref="AU49:AU50"/>
    <mergeCell ref="AT35:AT38"/>
    <mergeCell ref="AU39:AU40"/>
    <mergeCell ref="AT41:AT42"/>
    <mergeCell ref="AT45:AT46"/>
    <mergeCell ref="T21:T22"/>
    <mergeCell ref="T49:T50"/>
    <mergeCell ref="U45:U46"/>
    <mergeCell ref="B21:B22"/>
    <mergeCell ref="C21:C22"/>
    <mergeCell ref="B25:B26"/>
    <mergeCell ref="B29:B30"/>
    <mergeCell ref="C29:C30"/>
    <mergeCell ref="B31:B32"/>
    <mergeCell ref="C43:C44"/>
    <mergeCell ref="C41:C42"/>
    <mergeCell ref="C47:C48"/>
    <mergeCell ref="B47:B48"/>
    <mergeCell ref="C45:C46"/>
    <mergeCell ref="B35:B36"/>
    <mergeCell ref="C35:C36"/>
  </mergeCells>
  <phoneticPr fontId="5" type="noConversion"/>
  <pageMargins left="0.39370078740157483" right="0.39370078740157483" top="0.39370078740157483" bottom="0.39370078740157483" header="0" footer="0"/>
  <pageSetup paperSize="9" scale="7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56"/>
  <sheetViews>
    <sheetView topLeftCell="A37" zoomScale="90" zoomScaleNormal="90" workbookViewId="0">
      <selection activeCell="AB38" sqref="AB38"/>
    </sheetView>
  </sheetViews>
  <sheetFormatPr defaultRowHeight="12.75" x14ac:dyDescent="0.2"/>
  <cols>
    <col min="1" max="1" width="3.28515625" customWidth="1"/>
    <col min="2" max="2" width="7.5703125" customWidth="1"/>
    <col min="3" max="3" width="16.28515625" customWidth="1"/>
    <col min="4" max="4" width="6.140625" customWidth="1"/>
    <col min="5" max="56" width="3.7109375" customWidth="1"/>
    <col min="57" max="57" width="4.5703125" style="9" customWidth="1"/>
    <col min="58" max="60" width="2.7109375" customWidth="1"/>
  </cols>
  <sheetData>
    <row r="2" spans="1:57" ht="69.75" customHeight="1" x14ac:dyDescent="0.2">
      <c r="A2" s="184" t="s">
        <v>0</v>
      </c>
      <c r="B2" s="184" t="s">
        <v>1</v>
      </c>
      <c r="C2" s="184" t="s">
        <v>2</v>
      </c>
      <c r="D2" s="184" t="s">
        <v>3</v>
      </c>
      <c r="E2" s="3" t="s">
        <v>87</v>
      </c>
      <c r="F2" s="196" t="s">
        <v>29</v>
      </c>
      <c r="G2" s="197"/>
      <c r="H2" s="200"/>
      <c r="I2" s="3" t="s">
        <v>88</v>
      </c>
      <c r="J2" s="196" t="s">
        <v>4</v>
      </c>
      <c r="K2" s="197"/>
      <c r="L2" s="197"/>
      <c r="M2" s="3" t="s">
        <v>95</v>
      </c>
      <c r="N2" s="193" t="s">
        <v>5</v>
      </c>
      <c r="O2" s="193"/>
      <c r="P2" s="193"/>
      <c r="Q2" s="193"/>
      <c r="R2" s="193" t="s">
        <v>6</v>
      </c>
      <c r="S2" s="193"/>
      <c r="T2" s="193"/>
      <c r="U2" s="193"/>
      <c r="V2" s="3" t="s">
        <v>89</v>
      </c>
      <c r="W2" s="193" t="s">
        <v>7</v>
      </c>
      <c r="X2" s="193"/>
      <c r="Y2" s="193"/>
      <c r="Z2" s="4" t="s">
        <v>96</v>
      </c>
      <c r="AA2" s="193" t="s">
        <v>8</v>
      </c>
      <c r="AB2" s="193"/>
      <c r="AC2" s="193"/>
      <c r="AD2" s="4" t="s">
        <v>97</v>
      </c>
      <c r="AE2" s="193" t="s">
        <v>9</v>
      </c>
      <c r="AF2" s="193"/>
      <c r="AG2" s="193"/>
      <c r="AH2" s="193"/>
      <c r="AI2" s="3" t="s">
        <v>90</v>
      </c>
      <c r="AJ2" s="193" t="s">
        <v>10</v>
      </c>
      <c r="AK2" s="193"/>
      <c r="AL2" s="193"/>
      <c r="AM2" s="3" t="s">
        <v>91</v>
      </c>
      <c r="AN2" s="193" t="s">
        <v>11</v>
      </c>
      <c r="AO2" s="193"/>
      <c r="AP2" s="193"/>
      <c r="AQ2" s="193"/>
      <c r="AR2" s="193" t="s">
        <v>12</v>
      </c>
      <c r="AS2" s="193"/>
      <c r="AT2" s="193"/>
      <c r="AU2" s="193"/>
      <c r="AV2" s="3" t="s">
        <v>94</v>
      </c>
      <c r="AW2" s="193" t="s">
        <v>13</v>
      </c>
      <c r="AX2" s="193"/>
      <c r="AY2" s="193"/>
      <c r="AZ2" s="193" t="s">
        <v>14</v>
      </c>
      <c r="BA2" s="193"/>
      <c r="BB2" s="193"/>
      <c r="BC2" s="193"/>
      <c r="BD2" s="193"/>
      <c r="BE2" s="190" t="s">
        <v>30</v>
      </c>
    </row>
    <row r="3" spans="1:57" x14ac:dyDescent="0.2">
      <c r="A3" s="185"/>
      <c r="B3" s="185"/>
      <c r="C3" s="185"/>
      <c r="D3" s="185"/>
      <c r="E3" s="194" t="s">
        <v>15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1"/>
    </row>
    <row r="4" spans="1:57" x14ac:dyDescent="0.2">
      <c r="A4" s="185"/>
      <c r="B4" s="185"/>
      <c r="C4" s="185"/>
      <c r="D4" s="18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91"/>
    </row>
    <row r="5" spans="1:57" x14ac:dyDescent="0.2">
      <c r="A5" s="185"/>
      <c r="B5" s="185"/>
      <c r="C5" s="185"/>
      <c r="D5" s="185"/>
      <c r="E5" s="201" t="s">
        <v>28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191"/>
    </row>
    <row r="6" spans="1:57" x14ac:dyDescent="0.2">
      <c r="A6" s="186"/>
      <c r="B6" s="186"/>
      <c r="C6" s="186"/>
      <c r="D6" s="186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Y6" s="8">
        <v>47</v>
      </c>
      <c r="AZ6" s="8">
        <v>48</v>
      </c>
      <c r="BA6" s="8">
        <v>49</v>
      </c>
      <c r="BB6" s="8">
        <v>50</v>
      </c>
      <c r="BC6" s="8">
        <v>51</v>
      </c>
      <c r="BD6" s="8">
        <v>52</v>
      </c>
      <c r="BE6" s="192"/>
    </row>
    <row r="7" spans="1:57" s="9" customFormat="1" ht="12.75" customHeight="1" x14ac:dyDescent="0.2">
      <c r="A7" s="223"/>
      <c r="B7" s="225" t="s">
        <v>33</v>
      </c>
      <c r="C7" s="225" t="s">
        <v>54</v>
      </c>
      <c r="D7" s="108" t="s">
        <v>17</v>
      </c>
      <c r="E7" s="84">
        <f>+E9+E11+E13</f>
        <v>4</v>
      </c>
      <c r="F7" s="84">
        <f t="shared" ref="F7:Q7" si="0">+F9+F11+F13</f>
        <v>4</v>
      </c>
      <c r="G7" s="84">
        <f t="shared" si="0"/>
        <v>4</v>
      </c>
      <c r="H7" s="84">
        <f t="shared" si="0"/>
        <v>4</v>
      </c>
      <c r="I7" s="84">
        <f t="shared" si="0"/>
        <v>4</v>
      </c>
      <c r="J7" s="84">
        <f t="shared" si="0"/>
        <v>4</v>
      </c>
      <c r="K7" s="84">
        <f t="shared" si="0"/>
        <v>4</v>
      </c>
      <c r="L7" s="84">
        <f t="shared" si="0"/>
        <v>4</v>
      </c>
      <c r="M7" s="84">
        <f t="shared" si="0"/>
        <v>4</v>
      </c>
      <c r="N7" s="84">
        <f t="shared" si="0"/>
        <v>4</v>
      </c>
      <c r="O7" s="84">
        <f t="shared" si="0"/>
        <v>4</v>
      </c>
      <c r="P7" s="84">
        <f t="shared" si="0"/>
        <v>4</v>
      </c>
      <c r="Q7" s="84">
        <f t="shared" si="0"/>
        <v>4</v>
      </c>
      <c r="R7" s="84">
        <f>+R9+R11+R13</f>
        <v>4</v>
      </c>
      <c r="S7" s="84">
        <v>0</v>
      </c>
      <c r="T7" s="84">
        <v>0</v>
      </c>
      <c r="U7" s="97" t="s">
        <v>108</v>
      </c>
      <c r="V7" s="75">
        <f t="shared" ref="V7:AM8" si="1">+V9+V11+V13</f>
        <v>0</v>
      </c>
      <c r="W7" s="75">
        <f t="shared" si="1"/>
        <v>0</v>
      </c>
      <c r="X7" s="75">
        <f t="shared" si="1"/>
        <v>6</v>
      </c>
      <c r="Y7" s="75">
        <f t="shared" si="1"/>
        <v>6</v>
      </c>
      <c r="Z7" s="75">
        <f t="shared" si="1"/>
        <v>6</v>
      </c>
      <c r="AA7" s="75">
        <f t="shared" si="1"/>
        <v>6</v>
      </c>
      <c r="AB7" s="75">
        <f t="shared" si="1"/>
        <v>6</v>
      </c>
      <c r="AC7" s="75">
        <f t="shared" si="1"/>
        <v>6</v>
      </c>
      <c r="AD7" s="75">
        <f t="shared" si="1"/>
        <v>6</v>
      </c>
      <c r="AE7" s="75">
        <f t="shared" si="1"/>
        <v>6</v>
      </c>
      <c r="AF7" s="75">
        <f t="shared" si="1"/>
        <v>6</v>
      </c>
      <c r="AG7" s="75">
        <f t="shared" si="1"/>
        <v>6</v>
      </c>
      <c r="AH7" s="75">
        <f t="shared" si="1"/>
        <v>6</v>
      </c>
      <c r="AI7" s="75">
        <f t="shared" si="1"/>
        <v>6</v>
      </c>
      <c r="AJ7" s="75">
        <f t="shared" si="1"/>
        <v>7</v>
      </c>
      <c r="AK7" s="75">
        <f t="shared" si="1"/>
        <v>7</v>
      </c>
      <c r="AL7" s="75">
        <f t="shared" si="1"/>
        <v>7</v>
      </c>
      <c r="AM7" s="75">
        <f t="shared" si="1"/>
        <v>7</v>
      </c>
      <c r="AN7" s="75">
        <v>0</v>
      </c>
      <c r="AO7" s="75">
        <v>0</v>
      </c>
      <c r="AP7" s="75">
        <v>0</v>
      </c>
      <c r="AQ7" s="75">
        <v>0</v>
      </c>
      <c r="AR7" s="75">
        <v>0</v>
      </c>
      <c r="AS7" s="75">
        <v>0</v>
      </c>
      <c r="AT7" s="75">
        <v>0</v>
      </c>
      <c r="AU7" s="75">
        <v>0</v>
      </c>
      <c r="AV7" s="97" t="s">
        <v>108</v>
      </c>
      <c r="AW7" s="75">
        <f t="shared" ref="AW7:BD8" si="2">+AW9+AW11+AW13</f>
        <v>0</v>
      </c>
      <c r="AX7" s="75">
        <f t="shared" si="2"/>
        <v>0</v>
      </c>
      <c r="AY7" s="75">
        <f t="shared" si="2"/>
        <v>0</v>
      </c>
      <c r="AZ7" s="75">
        <f t="shared" si="2"/>
        <v>0</v>
      </c>
      <c r="BA7" s="75">
        <f t="shared" si="2"/>
        <v>0</v>
      </c>
      <c r="BB7" s="75">
        <f t="shared" si="2"/>
        <v>0</v>
      </c>
      <c r="BC7" s="75">
        <f t="shared" si="2"/>
        <v>0</v>
      </c>
      <c r="BD7" s="75">
        <f t="shared" si="2"/>
        <v>0</v>
      </c>
      <c r="BE7" s="84">
        <f t="shared" ref="BE7:BE38" si="3">SUM(E7:BD7)</f>
        <v>156</v>
      </c>
    </row>
    <row r="8" spans="1:57" s="9" customFormat="1" ht="15" customHeight="1" x14ac:dyDescent="0.2">
      <c r="A8" s="223"/>
      <c r="B8" s="225"/>
      <c r="C8" s="225"/>
      <c r="D8" s="108" t="s">
        <v>18</v>
      </c>
      <c r="E8" s="84">
        <f>+E10+E12+E14</f>
        <v>2</v>
      </c>
      <c r="F8" s="84">
        <f t="shared" ref="F8:Q8" si="4">+F10+F12+F14</f>
        <v>2</v>
      </c>
      <c r="G8" s="84">
        <f t="shared" si="4"/>
        <v>2</v>
      </c>
      <c r="H8" s="84">
        <f t="shared" si="4"/>
        <v>2</v>
      </c>
      <c r="I8" s="84">
        <f t="shared" si="4"/>
        <v>2</v>
      </c>
      <c r="J8" s="84">
        <f t="shared" si="4"/>
        <v>2</v>
      </c>
      <c r="K8" s="84">
        <f t="shared" si="4"/>
        <v>2</v>
      </c>
      <c r="L8" s="84">
        <f t="shared" si="4"/>
        <v>2</v>
      </c>
      <c r="M8" s="84">
        <f t="shared" si="4"/>
        <v>2</v>
      </c>
      <c r="N8" s="84">
        <f t="shared" si="4"/>
        <v>2</v>
      </c>
      <c r="O8" s="84">
        <f t="shared" si="4"/>
        <v>2</v>
      </c>
      <c r="P8" s="84">
        <f t="shared" si="4"/>
        <v>2</v>
      </c>
      <c r="Q8" s="84">
        <f t="shared" si="4"/>
        <v>2</v>
      </c>
      <c r="R8" s="84">
        <f>+R10+R12+R14</f>
        <v>2</v>
      </c>
      <c r="S8" s="75">
        <v>0</v>
      </c>
      <c r="T8" s="75">
        <v>0</v>
      </c>
      <c r="U8" s="97" t="s">
        <v>108</v>
      </c>
      <c r="V8" s="84">
        <v>0</v>
      </c>
      <c r="W8" s="84">
        <v>0</v>
      </c>
      <c r="X8" s="84">
        <f t="shared" si="1"/>
        <v>2</v>
      </c>
      <c r="Y8" s="84">
        <f t="shared" si="1"/>
        <v>2</v>
      </c>
      <c r="Z8" s="84">
        <f t="shared" si="1"/>
        <v>3</v>
      </c>
      <c r="AA8" s="84">
        <f t="shared" si="1"/>
        <v>3</v>
      </c>
      <c r="AB8" s="84">
        <f t="shared" si="1"/>
        <v>3</v>
      </c>
      <c r="AC8" s="84">
        <f t="shared" si="1"/>
        <v>3</v>
      </c>
      <c r="AD8" s="84">
        <f t="shared" si="1"/>
        <v>3</v>
      </c>
      <c r="AE8" s="84">
        <f t="shared" si="1"/>
        <v>3</v>
      </c>
      <c r="AF8" s="84">
        <f t="shared" si="1"/>
        <v>3</v>
      </c>
      <c r="AG8" s="84">
        <f t="shared" si="1"/>
        <v>3</v>
      </c>
      <c r="AH8" s="84">
        <f t="shared" si="1"/>
        <v>3</v>
      </c>
      <c r="AI8" s="84">
        <f t="shared" si="1"/>
        <v>3</v>
      </c>
      <c r="AJ8" s="84">
        <f t="shared" si="1"/>
        <v>3.5</v>
      </c>
      <c r="AK8" s="84">
        <f t="shared" si="1"/>
        <v>3.5</v>
      </c>
      <c r="AL8" s="84">
        <f t="shared" si="1"/>
        <v>3.5</v>
      </c>
      <c r="AM8" s="84">
        <f t="shared" si="1"/>
        <v>3.5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164" t="s">
        <v>108</v>
      </c>
      <c r="AW8" s="84">
        <f t="shared" si="2"/>
        <v>0</v>
      </c>
      <c r="AX8" s="84">
        <f t="shared" si="2"/>
        <v>0</v>
      </c>
      <c r="AY8" s="84">
        <f t="shared" si="2"/>
        <v>0</v>
      </c>
      <c r="AZ8" s="84">
        <f t="shared" si="2"/>
        <v>0</v>
      </c>
      <c r="BA8" s="84">
        <f t="shared" si="2"/>
        <v>0</v>
      </c>
      <c r="BB8" s="84">
        <f t="shared" si="2"/>
        <v>0</v>
      </c>
      <c r="BC8" s="84">
        <f t="shared" si="2"/>
        <v>0</v>
      </c>
      <c r="BD8" s="84">
        <f t="shared" si="2"/>
        <v>0</v>
      </c>
      <c r="BE8" s="84">
        <f t="shared" si="3"/>
        <v>76</v>
      </c>
    </row>
    <row r="9" spans="1:57" x14ac:dyDescent="0.2">
      <c r="A9" s="223"/>
      <c r="B9" s="181" t="s">
        <v>34</v>
      </c>
      <c r="C9" s="181" t="s">
        <v>19</v>
      </c>
      <c r="D9" s="2" t="s">
        <v>17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71" t="s">
        <v>109</v>
      </c>
      <c r="T9" s="71" t="s">
        <v>109</v>
      </c>
      <c r="U9" s="55" t="s">
        <v>108</v>
      </c>
      <c r="V9" s="54">
        <v>0</v>
      </c>
      <c r="W9" s="54">
        <v>0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1">
        <v>2</v>
      </c>
      <c r="AI9" s="11">
        <v>2</v>
      </c>
      <c r="AJ9" s="11">
        <v>2</v>
      </c>
      <c r="AK9" s="11">
        <v>2</v>
      </c>
      <c r="AL9" s="11">
        <v>2</v>
      </c>
      <c r="AM9" s="11">
        <v>2</v>
      </c>
      <c r="AN9" s="68" t="s">
        <v>109</v>
      </c>
      <c r="AO9" s="68" t="s">
        <v>109</v>
      </c>
      <c r="AP9" s="68" t="s">
        <v>109</v>
      </c>
      <c r="AQ9" s="68" t="s">
        <v>109</v>
      </c>
      <c r="AR9" s="68" t="s">
        <v>109</v>
      </c>
      <c r="AS9" s="68" t="s">
        <v>109</v>
      </c>
      <c r="AT9" s="68" t="s">
        <v>109</v>
      </c>
      <c r="AU9" s="68" t="s">
        <v>109</v>
      </c>
      <c r="AV9" s="58" t="s">
        <v>108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9">
        <f t="shared" si="3"/>
        <v>60</v>
      </c>
    </row>
    <row r="10" spans="1:57" x14ac:dyDescent="0.2">
      <c r="A10" s="223"/>
      <c r="B10" s="181"/>
      <c r="C10" s="181"/>
      <c r="D10" s="2" t="s">
        <v>18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68" t="s">
        <v>109</v>
      </c>
      <c r="T10" s="68" t="s">
        <v>109</v>
      </c>
      <c r="U10" s="55" t="s">
        <v>108</v>
      </c>
      <c r="V10" s="54">
        <v>0</v>
      </c>
      <c r="W10" s="54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1"/>
      <c r="AM10" s="11"/>
      <c r="AN10" s="68" t="s">
        <v>109</v>
      </c>
      <c r="AO10" s="68" t="s">
        <v>109</v>
      </c>
      <c r="AP10" s="68" t="s">
        <v>109</v>
      </c>
      <c r="AQ10" s="68" t="s">
        <v>109</v>
      </c>
      <c r="AR10" s="68" t="s">
        <v>109</v>
      </c>
      <c r="AS10" s="68" t="s">
        <v>109</v>
      </c>
      <c r="AT10" s="68" t="s">
        <v>109</v>
      </c>
      <c r="AU10" s="68" t="s">
        <v>109</v>
      </c>
      <c r="AV10" s="58" t="s">
        <v>108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9">
        <f t="shared" si="3"/>
        <v>14</v>
      </c>
    </row>
    <row r="11" spans="1:57" x14ac:dyDescent="0.2">
      <c r="A11" s="223"/>
      <c r="B11" s="182" t="s">
        <v>35</v>
      </c>
      <c r="C11" s="181" t="s">
        <v>22</v>
      </c>
      <c r="D11" s="2" t="s">
        <v>17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2</v>
      </c>
      <c r="S11" s="68" t="s">
        <v>109</v>
      </c>
      <c r="T11" s="68" t="s">
        <v>109</v>
      </c>
      <c r="U11" s="55" t="s">
        <v>108</v>
      </c>
      <c r="V11" s="54">
        <v>0</v>
      </c>
      <c r="W11" s="54">
        <v>0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68" t="s">
        <v>109</v>
      </c>
      <c r="AO11" s="68" t="s">
        <v>109</v>
      </c>
      <c r="AP11" s="68" t="s">
        <v>109</v>
      </c>
      <c r="AQ11" s="68" t="s">
        <v>109</v>
      </c>
      <c r="AR11" s="68" t="s">
        <v>109</v>
      </c>
      <c r="AS11" s="68" t="s">
        <v>109</v>
      </c>
      <c r="AT11" s="68" t="s">
        <v>109</v>
      </c>
      <c r="AU11" s="68" t="s">
        <v>109</v>
      </c>
      <c r="AV11" s="58" t="s">
        <v>108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9">
        <f t="shared" si="3"/>
        <v>60</v>
      </c>
    </row>
    <row r="12" spans="1:57" x14ac:dyDescent="0.2">
      <c r="A12" s="223"/>
      <c r="B12" s="183"/>
      <c r="C12" s="181"/>
      <c r="D12" s="2" t="s">
        <v>18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68" t="s">
        <v>109</v>
      </c>
      <c r="T12" s="68" t="s">
        <v>109</v>
      </c>
      <c r="U12" s="55" t="s">
        <v>108</v>
      </c>
      <c r="V12" s="64">
        <v>0</v>
      </c>
      <c r="W12" s="64">
        <v>0</v>
      </c>
      <c r="X12" s="12">
        <v>1</v>
      </c>
      <c r="Y12" s="12">
        <v>1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51">
        <v>2</v>
      </c>
      <c r="AH12" s="51">
        <v>2</v>
      </c>
      <c r="AI12" s="51">
        <v>2</v>
      </c>
      <c r="AJ12" s="51">
        <v>2</v>
      </c>
      <c r="AK12" s="51">
        <v>2</v>
      </c>
      <c r="AL12" s="51">
        <v>2</v>
      </c>
      <c r="AM12" s="51">
        <v>2</v>
      </c>
      <c r="AN12" s="68" t="s">
        <v>109</v>
      </c>
      <c r="AO12" s="68" t="s">
        <v>109</v>
      </c>
      <c r="AP12" s="68" t="s">
        <v>109</v>
      </c>
      <c r="AQ12" s="68" t="s">
        <v>109</v>
      </c>
      <c r="AR12" s="68" t="s">
        <v>109</v>
      </c>
      <c r="AS12" s="68" t="s">
        <v>109</v>
      </c>
      <c r="AT12" s="68" t="s">
        <v>109</v>
      </c>
      <c r="AU12" s="68" t="s">
        <v>109</v>
      </c>
      <c r="AV12" s="58" t="s">
        <v>108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9">
        <f t="shared" si="3"/>
        <v>44</v>
      </c>
    </row>
    <row r="13" spans="1:57" x14ac:dyDescent="0.2">
      <c r="A13" s="223"/>
      <c r="B13" s="182" t="s">
        <v>146</v>
      </c>
      <c r="C13" s="182" t="s">
        <v>175</v>
      </c>
      <c r="D13" s="2" t="s">
        <v>17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68" t="s">
        <v>109</v>
      </c>
      <c r="T13" s="68" t="s">
        <v>109</v>
      </c>
      <c r="U13" s="55" t="s">
        <v>108</v>
      </c>
      <c r="V13" s="64">
        <v>0</v>
      </c>
      <c r="W13" s="64">
        <v>0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51">
        <v>2</v>
      </c>
      <c r="AH13" s="51">
        <v>2</v>
      </c>
      <c r="AI13" s="51">
        <v>2</v>
      </c>
      <c r="AJ13" s="51">
        <v>3</v>
      </c>
      <c r="AK13" s="51">
        <v>3</v>
      </c>
      <c r="AL13" s="51">
        <v>3</v>
      </c>
      <c r="AM13" s="51">
        <v>3</v>
      </c>
      <c r="AN13" s="68" t="s">
        <v>109</v>
      </c>
      <c r="AO13" s="68" t="s">
        <v>109</v>
      </c>
      <c r="AP13" s="68" t="s">
        <v>109</v>
      </c>
      <c r="AQ13" s="68" t="s">
        <v>109</v>
      </c>
      <c r="AR13" s="68" t="s">
        <v>109</v>
      </c>
      <c r="AS13" s="68" t="s">
        <v>109</v>
      </c>
      <c r="AT13" s="68" t="s">
        <v>109</v>
      </c>
      <c r="AU13" s="68" t="s">
        <v>109</v>
      </c>
      <c r="AV13" s="58" t="s">
        <v>108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9">
        <f t="shared" si="3"/>
        <v>36</v>
      </c>
    </row>
    <row r="14" spans="1:57" x14ac:dyDescent="0.2">
      <c r="A14" s="223"/>
      <c r="B14" s="183"/>
      <c r="C14" s="183"/>
      <c r="D14" s="2" t="s">
        <v>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68" t="s">
        <v>109</v>
      </c>
      <c r="T14" s="68" t="s">
        <v>109</v>
      </c>
      <c r="U14" s="55" t="s">
        <v>108</v>
      </c>
      <c r="V14" s="64">
        <v>0</v>
      </c>
      <c r="W14" s="64">
        <v>0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1.5</v>
      </c>
      <c r="AK14" s="12">
        <v>1.5</v>
      </c>
      <c r="AL14" s="12">
        <v>1.5</v>
      </c>
      <c r="AM14" s="12">
        <v>1.5</v>
      </c>
      <c r="AN14" s="68" t="s">
        <v>109</v>
      </c>
      <c r="AO14" s="68" t="s">
        <v>109</v>
      </c>
      <c r="AP14" s="68" t="s">
        <v>109</v>
      </c>
      <c r="AQ14" s="68" t="s">
        <v>109</v>
      </c>
      <c r="AR14" s="68" t="s">
        <v>109</v>
      </c>
      <c r="AS14" s="68" t="s">
        <v>109</v>
      </c>
      <c r="AT14" s="68" t="s">
        <v>109</v>
      </c>
      <c r="AU14" s="68" t="s">
        <v>109</v>
      </c>
      <c r="AV14" s="58" t="s">
        <v>108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9">
        <f t="shared" si="3"/>
        <v>18</v>
      </c>
    </row>
    <row r="15" spans="1:57" s="9" customFormat="1" ht="15" customHeight="1" x14ac:dyDescent="0.2">
      <c r="A15" s="223"/>
      <c r="B15" s="203" t="s">
        <v>36</v>
      </c>
      <c r="C15" s="203" t="s">
        <v>37</v>
      </c>
      <c r="D15" s="138" t="s">
        <v>17</v>
      </c>
      <c r="E15" s="75">
        <f>E19+E17</f>
        <v>6</v>
      </c>
      <c r="F15" s="75">
        <f t="shared" ref="F15:AM15" si="5">F19+F17</f>
        <v>6</v>
      </c>
      <c r="G15" s="75">
        <f t="shared" si="5"/>
        <v>6</v>
      </c>
      <c r="H15" s="75">
        <f t="shared" si="5"/>
        <v>6</v>
      </c>
      <c r="I15" s="75">
        <f t="shared" si="5"/>
        <v>6</v>
      </c>
      <c r="J15" s="75">
        <f t="shared" si="5"/>
        <v>6</v>
      </c>
      <c r="K15" s="75">
        <f t="shared" si="5"/>
        <v>6</v>
      </c>
      <c r="L15" s="75">
        <f t="shared" si="5"/>
        <v>6</v>
      </c>
      <c r="M15" s="75">
        <f t="shared" si="5"/>
        <v>6</v>
      </c>
      <c r="N15" s="75">
        <f t="shared" si="5"/>
        <v>6</v>
      </c>
      <c r="O15" s="75">
        <f t="shared" si="5"/>
        <v>6</v>
      </c>
      <c r="P15" s="75">
        <f t="shared" si="5"/>
        <v>6</v>
      </c>
      <c r="Q15" s="75">
        <f>Q19+Q17</f>
        <v>6</v>
      </c>
      <c r="R15" s="75">
        <f>R19+R17</f>
        <v>6</v>
      </c>
      <c r="S15" s="75">
        <v>0</v>
      </c>
      <c r="T15" s="75">
        <v>0</v>
      </c>
      <c r="U15" s="97" t="s">
        <v>108</v>
      </c>
      <c r="V15" s="75">
        <v>0</v>
      </c>
      <c r="W15" s="75">
        <v>0</v>
      </c>
      <c r="X15" s="75">
        <v>2</v>
      </c>
      <c r="Y15" s="75">
        <v>2</v>
      </c>
      <c r="Z15" s="75">
        <f>Z19+Z17</f>
        <v>2</v>
      </c>
      <c r="AA15" s="75">
        <f t="shared" si="5"/>
        <v>2</v>
      </c>
      <c r="AB15" s="75">
        <f t="shared" si="5"/>
        <v>2</v>
      </c>
      <c r="AC15" s="75">
        <f t="shared" si="5"/>
        <v>2</v>
      </c>
      <c r="AD15" s="75">
        <f t="shared" si="5"/>
        <v>2</v>
      </c>
      <c r="AE15" s="75">
        <f t="shared" si="5"/>
        <v>2</v>
      </c>
      <c r="AF15" s="75">
        <f t="shared" si="5"/>
        <v>2</v>
      </c>
      <c r="AG15" s="75">
        <f t="shared" si="5"/>
        <v>2</v>
      </c>
      <c r="AH15" s="75">
        <f t="shared" si="5"/>
        <v>2</v>
      </c>
      <c r="AI15" s="75">
        <f t="shared" si="5"/>
        <v>2</v>
      </c>
      <c r="AJ15" s="75">
        <f t="shared" si="5"/>
        <v>2</v>
      </c>
      <c r="AK15" s="75">
        <f t="shared" si="5"/>
        <v>2</v>
      </c>
      <c r="AL15" s="75">
        <f t="shared" si="5"/>
        <v>2</v>
      </c>
      <c r="AM15" s="75">
        <f t="shared" si="5"/>
        <v>2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97" t="s">
        <v>108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84">
        <f t="shared" si="3"/>
        <v>116</v>
      </c>
    </row>
    <row r="16" spans="1:57" s="9" customFormat="1" ht="15" customHeight="1" x14ac:dyDescent="0.2">
      <c r="A16" s="223"/>
      <c r="B16" s="204"/>
      <c r="C16" s="204"/>
      <c r="D16" s="108" t="s">
        <v>18</v>
      </c>
      <c r="E16" s="75">
        <f>E20+E18</f>
        <v>3</v>
      </c>
      <c r="F16" s="75">
        <f t="shared" ref="F16:AM16" si="6">F20+F18</f>
        <v>3</v>
      </c>
      <c r="G16" s="75">
        <f t="shared" si="6"/>
        <v>3</v>
      </c>
      <c r="H16" s="75">
        <f t="shared" si="6"/>
        <v>3</v>
      </c>
      <c r="I16" s="75">
        <f t="shared" si="6"/>
        <v>3</v>
      </c>
      <c r="J16" s="75">
        <f t="shared" si="6"/>
        <v>3</v>
      </c>
      <c r="K16" s="75">
        <f t="shared" si="6"/>
        <v>3</v>
      </c>
      <c r="L16" s="75">
        <f t="shared" si="6"/>
        <v>3</v>
      </c>
      <c r="M16" s="75">
        <f t="shared" si="6"/>
        <v>3</v>
      </c>
      <c r="N16" s="75">
        <f t="shared" si="6"/>
        <v>3</v>
      </c>
      <c r="O16" s="75">
        <f t="shared" si="6"/>
        <v>3</v>
      </c>
      <c r="P16" s="75">
        <f t="shared" si="6"/>
        <v>3</v>
      </c>
      <c r="Q16" s="75">
        <f>Q20+Q18</f>
        <v>3</v>
      </c>
      <c r="R16" s="75">
        <f>R20+R18</f>
        <v>3</v>
      </c>
      <c r="S16" s="75">
        <v>0</v>
      </c>
      <c r="T16" s="75">
        <v>0</v>
      </c>
      <c r="U16" s="97" t="s">
        <v>108</v>
      </c>
      <c r="V16" s="75">
        <v>0</v>
      </c>
      <c r="W16" s="75">
        <v>0</v>
      </c>
      <c r="X16" s="75">
        <v>2</v>
      </c>
      <c r="Y16" s="75">
        <v>2</v>
      </c>
      <c r="Z16" s="75">
        <f t="shared" si="6"/>
        <v>1</v>
      </c>
      <c r="AA16" s="75">
        <f t="shared" si="6"/>
        <v>1</v>
      </c>
      <c r="AB16" s="75">
        <f t="shared" si="6"/>
        <v>1</v>
      </c>
      <c r="AC16" s="75">
        <f t="shared" si="6"/>
        <v>1</v>
      </c>
      <c r="AD16" s="75">
        <f t="shared" si="6"/>
        <v>1</v>
      </c>
      <c r="AE16" s="75">
        <f t="shared" si="6"/>
        <v>1</v>
      </c>
      <c r="AF16" s="75">
        <f t="shared" si="6"/>
        <v>1</v>
      </c>
      <c r="AG16" s="75">
        <f t="shared" si="6"/>
        <v>1</v>
      </c>
      <c r="AH16" s="75">
        <f t="shared" si="6"/>
        <v>1</v>
      </c>
      <c r="AI16" s="75">
        <f t="shared" si="6"/>
        <v>1</v>
      </c>
      <c r="AJ16" s="75">
        <f t="shared" si="6"/>
        <v>1</v>
      </c>
      <c r="AK16" s="75">
        <f t="shared" si="6"/>
        <v>1</v>
      </c>
      <c r="AL16" s="75">
        <f t="shared" si="6"/>
        <v>1</v>
      </c>
      <c r="AM16" s="75">
        <f t="shared" si="6"/>
        <v>1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97" t="s">
        <v>108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84">
        <f t="shared" si="3"/>
        <v>60</v>
      </c>
    </row>
    <row r="17" spans="1:57" s="21" customFormat="1" x14ac:dyDescent="0.2">
      <c r="A17" s="223"/>
      <c r="B17" s="227" t="s">
        <v>80</v>
      </c>
      <c r="C17" s="227" t="s">
        <v>24</v>
      </c>
      <c r="D17" s="2" t="s">
        <v>17</v>
      </c>
      <c r="E17" s="51">
        <v>3</v>
      </c>
      <c r="F17" s="51">
        <v>3</v>
      </c>
      <c r="G17" s="51">
        <v>3</v>
      </c>
      <c r="H17" s="51">
        <v>3</v>
      </c>
      <c r="I17" s="51">
        <v>3</v>
      </c>
      <c r="J17" s="51">
        <v>3</v>
      </c>
      <c r="K17" s="51">
        <v>3</v>
      </c>
      <c r="L17" s="51">
        <v>3</v>
      </c>
      <c r="M17" s="51">
        <v>3</v>
      </c>
      <c r="N17" s="51">
        <v>3</v>
      </c>
      <c r="O17" s="51">
        <v>3</v>
      </c>
      <c r="P17" s="51">
        <v>3</v>
      </c>
      <c r="Q17" s="51">
        <v>3</v>
      </c>
      <c r="R17" s="51">
        <v>3</v>
      </c>
      <c r="S17" s="68" t="s">
        <v>109</v>
      </c>
      <c r="T17" s="68" t="s">
        <v>109</v>
      </c>
      <c r="U17" s="58" t="s">
        <v>108</v>
      </c>
      <c r="V17" s="64">
        <v>0</v>
      </c>
      <c r="W17" s="64">
        <v>0</v>
      </c>
      <c r="X17" s="12">
        <v>2</v>
      </c>
      <c r="Y17" s="12">
        <v>2</v>
      </c>
      <c r="Z17" s="20">
        <v>2</v>
      </c>
      <c r="AA17" s="20">
        <v>2</v>
      </c>
      <c r="AB17" s="20">
        <v>2</v>
      </c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68" t="s">
        <v>109</v>
      </c>
      <c r="AO17" s="68" t="s">
        <v>109</v>
      </c>
      <c r="AP17" s="68" t="s">
        <v>109</v>
      </c>
      <c r="AQ17" s="68" t="s">
        <v>109</v>
      </c>
      <c r="AR17" s="68" t="s">
        <v>109</v>
      </c>
      <c r="AS17" s="68" t="s">
        <v>109</v>
      </c>
      <c r="AT17" s="68" t="s">
        <v>109</v>
      </c>
      <c r="AU17" s="68" t="s">
        <v>109</v>
      </c>
      <c r="AV17" s="58" t="s">
        <v>108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9">
        <f t="shared" si="3"/>
        <v>74</v>
      </c>
    </row>
    <row r="18" spans="1:57" s="21" customFormat="1" x14ac:dyDescent="0.2">
      <c r="A18" s="223"/>
      <c r="B18" s="228"/>
      <c r="C18" s="228"/>
      <c r="D18" s="2" t="s">
        <v>18</v>
      </c>
      <c r="E18" s="12">
        <v>1.5</v>
      </c>
      <c r="F18" s="12">
        <v>1.5</v>
      </c>
      <c r="G18" s="12">
        <v>1.5</v>
      </c>
      <c r="H18" s="12">
        <v>1.5</v>
      </c>
      <c r="I18" s="12">
        <v>1.5</v>
      </c>
      <c r="J18" s="12">
        <v>1.5</v>
      </c>
      <c r="K18" s="12">
        <v>1.5</v>
      </c>
      <c r="L18" s="12">
        <v>1.5</v>
      </c>
      <c r="M18" s="12">
        <v>1.5</v>
      </c>
      <c r="N18" s="12">
        <v>1.5</v>
      </c>
      <c r="O18" s="12">
        <v>1.5</v>
      </c>
      <c r="P18" s="12">
        <v>1.5</v>
      </c>
      <c r="Q18" s="12">
        <v>1.5</v>
      </c>
      <c r="R18" s="12">
        <v>1.5</v>
      </c>
      <c r="S18" s="68" t="s">
        <v>109</v>
      </c>
      <c r="T18" s="68" t="s">
        <v>109</v>
      </c>
      <c r="U18" s="58" t="s">
        <v>108</v>
      </c>
      <c r="V18" s="64">
        <v>0</v>
      </c>
      <c r="W18" s="64">
        <v>0</v>
      </c>
      <c r="X18" s="12">
        <v>1</v>
      </c>
      <c r="Y18" s="12">
        <v>1</v>
      </c>
      <c r="Z18" s="20">
        <v>1</v>
      </c>
      <c r="AA18" s="20">
        <v>1</v>
      </c>
      <c r="AB18" s="20">
        <v>1</v>
      </c>
      <c r="AC18" s="20">
        <v>1</v>
      </c>
      <c r="AD18" s="20">
        <v>1</v>
      </c>
      <c r="AE18" s="20">
        <v>1</v>
      </c>
      <c r="AF18" s="20">
        <v>1</v>
      </c>
      <c r="AG18" s="20">
        <v>1</v>
      </c>
      <c r="AH18" s="20">
        <v>1</v>
      </c>
      <c r="AI18" s="20">
        <v>1</v>
      </c>
      <c r="AJ18" s="20">
        <v>1</v>
      </c>
      <c r="AK18" s="20">
        <v>1</v>
      </c>
      <c r="AL18" s="20">
        <v>1</v>
      </c>
      <c r="AM18" s="20">
        <v>1</v>
      </c>
      <c r="AN18" s="68" t="s">
        <v>109</v>
      </c>
      <c r="AO18" s="68" t="s">
        <v>109</v>
      </c>
      <c r="AP18" s="68" t="s">
        <v>109</v>
      </c>
      <c r="AQ18" s="68" t="s">
        <v>109</v>
      </c>
      <c r="AR18" s="68" t="s">
        <v>109</v>
      </c>
      <c r="AS18" s="68" t="s">
        <v>109</v>
      </c>
      <c r="AT18" s="68" t="s">
        <v>109</v>
      </c>
      <c r="AU18" s="68" t="s">
        <v>109</v>
      </c>
      <c r="AV18" s="58" t="s">
        <v>108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9">
        <f t="shared" si="3"/>
        <v>37</v>
      </c>
    </row>
    <row r="19" spans="1:57" x14ac:dyDescent="0.2">
      <c r="A19" s="223"/>
      <c r="B19" s="226" t="s">
        <v>114</v>
      </c>
      <c r="C19" s="226" t="s">
        <v>57</v>
      </c>
      <c r="D19" s="2" t="s">
        <v>17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>
        <v>3</v>
      </c>
      <c r="L19" s="20">
        <v>3</v>
      </c>
      <c r="M19" s="20">
        <v>3</v>
      </c>
      <c r="N19" s="20">
        <v>3</v>
      </c>
      <c r="O19" s="20">
        <v>3</v>
      </c>
      <c r="P19" s="20">
        <v>3</v>
      </c>
      <c r="Q19" s="20">
        <v>3</v>
      </c>
      <c r="R19" s="20">
        <v>3</v>
      </c>
      <c r="S19" s="68" t="s">
        <v>109</v>
      </c>
      <c r="T19" s="68" t="s">
        <v>109</v>
      </c>
      <c r="U19" s="58" t="s">
        <v>108</v>
      </c>
      <c r="V19" s="54">
        <v>0</v>
      </c>
      <c r="W19" s="54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68" t="s">
        <v>109</v>
      </c>
      <c r="AO19" s="68" t="s">
        <v>109</v>
      </c>
      <c r="AP19" s="68" t="s">
        <v>109</v>
      </c>
      <c r="AQ19" s="68" t="s">
        <v>109</v>
      </c>
      <c r="AR19" s="68" t="s">
        <v>109</v>
      </c>
      <c r="AS19" s="68" t="s">
        <v>109</v>
      </c>
      <c r="AT19" s="68" t="s">
        <v>109</v>
      </c>
      <c r="AU19" s="68" t="s">
        <v>109</v>
      </c>
      <c r="AV19" s="58" t="s">
        <v>108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9">
        <f t="shared" si="3"/>
        <v>42</v>
      </c>
    </row>
    <row r="20" spans="1:57" x14ac:dyDescent="0.2">
      <c r="A20" s="223"/>
      <c r="B20" s="226"/>
      <c r="C20" s="226"/>
      <c r="D20" s="2" t="s">
        <v>18</v>
      </c>
      <c r="E20" s="20">
        <v>1.5</v>
      </c>
      <c r="F20" s="20">
        <v>1.5</v>
      </c>
      <c r="G20" s="20">
        <v>1.5</v>
      </c>
      <c r="H20" s="20">
        <v>1.5</v>
      </c>
      <c r="I20" s="20">
        <v>1.5</v>
      </c>
      <c r="J20" s="20">
        <v>1.5</v>
      </c>
      <c r="K20" s="20">
        <v>1.5</v>
      </c>
      <c r="L20" s="20">
        <v>1.5</v>
      </c>
      <c r="M20" s="20">
        <v>1.5</v>
      </c>
      <c r="N20" s="20">
        <v>1.5</v>
      </c>
      <c r="O20" s="20">
        <v>1.5</v>
      </c>
      <c r="P20" s="20">
        <v>1.5</v>
      </c>
      <c r="Q20" s="20">
        <v>1.5</v>
      </c>
      <c r="R20" s="20">
        <v>1.5</v>
      </c>
      <c r="S20" s="68" t="s">
        <v>109</v>
      </c>
      <c r="T20" s="68" t="s">
        <v>109</v>
      </c>
      <c r="U20" s="58" t="s">
        <v>108</v>
      </c>
      <c r="V20" s="54">
        <v>0</v>
      </c>
      <c r="W20" s="54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68" t="s">
        <v>109</v>
      </c>
      <c r="AO20" s="68" t="s">
        <v>109</v>
      </c>
      <c r="AP20" s="68" t="s">
        <v>109</v>
      </c>
      <c r="AQ20" s="68" t="s">
        <v>109</v>
      </c>
      <c r="AR20" s="68" t="s">
        <v>109</v>
      </c>
      <c r="AS20" s="68" t="s">
        <v>109</v>
      </c>
      <c r="AT20" s="68" t="s">
        <v>109</v>
      </c>
      <c r="AU20" s="68" t="s">
        <v>109</v>
      </c>
      <c r="AV20" s="58" t="s">
        <v>108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9">
        <f t="shared" si="3"/>
        <v>21</v>
      </c>
    </row>
    <row r="21" spans="1:57" s="9" customFormat="1" ht="14.25" customHeight="1" x14ac:dyDescent="0.2">
      <c r="A21" s="223"/>
      <c r="B21" s="159" t="s">
        <v>38</v>
      </c>
      <c r="C21" s="203" t="s">
        <v>111</v>
      </c>
      <c r="D21" s="108" t="s">
        <v>17</v>
      </c>
      <c r="E21" s="75">
        <f t="shared" ref="E21:T21" si="7">SUM(E23,E29)</f>
        <v>26</v>
      </c>
      <c r="F21" s="75">
        <f t="shared" si="7"/>
        <v>26</v>
      </c>
      <c r="G21" s="75">
        <f t="shared" si="7"/>
        <v>26</v>
      </c>
      <c r="H21" s="75">
        <f t="shared" si="7"/>
        <v>26</v>
      </c>
      <c r="I21" s="75">
        <f t="shared" si="7"/>
        <v>26</v>
      </c>
      <c r="J21" s="75">
        <f t="shared" si="7"/>
        <v>26</v>
      </c>
      <c r="K21" s="75">
        <f t="shared" si="7"/>
        <v>26</v>
      </c>
      <c r="L21" s="75">
        <f t="shared" si="7"/>
        <v>26</v>
      </c>
      <c r="M21" s="75">
        <f t="shared" si="7"/>
        <v>26</v>
      </c>
      <c r="N21" s="75">
        <f t="shared" si="7"/>
        <v>26</v>
      </c>
      <c r="O21" s="75">
        <f t="shared" si="7"/>
        <v>26</v>
      </c>
      <c r="P21" s="75">
        <f t="shared" si="7"/>
        <v>26</v>
      </c>
      <c r="Q21" s="75">
        <f t="shared" si="7"/>
        <v>26</v>
      </c>
      <c r="R21" s="75">
        <f t="shared" si="7"/>
        <v>26</v>
      </c>
      <c r="S21" s="75">
        <f t="shared" si="7"/>
        <v>36</v>
      </c>
      <c r="T21" s="75">
        <f t="shared" si="7"/>
        <v>36</v>
      </c>
      <c r="U21" s="97" t="s">
        <v>108</v>
      </c>
      <c r="V21" s="75">
        <v>0</v>
      </c>
      <c r="W21" s="75">
        <v>0</v>
      </c>
      <c r="X21" s="75">
        <f t="shared" ref="X21:AM21" si="8">SUM(X23,X29)</f>
        <v>28</v>
      </c>
      <c r="Y21" s="75">
        <f t="shared" si="8"/>
        <v>28</v>
      </c>
      <c r="Z21" s="75">
        <f t="shared" si="8"/>
        <v>28</v>
      </c>
      <c r="AA21" s="75">
        <f t="shared" si="8"/>
        <v>28</v>
      </c>
      <c r="AB21" s="75">
        <f t="shared" si="8"/>
        <v>28</v>
      </c>
      <c r="AC21" s="75">
        <f t="shared" si="8"/>
        <v>28</v>
      </c>
      <c r="AD21" s="75">
        <f t="shared" si="8"/>
        <v>28</v>
      </c>
      <c r="AE21" s="75">
        <f t="shared" si="8"/>
        <v>28</v>
      </c>
      <c r="AF21" s="75">
        <f t="shared" si="8"/>
        <v>28</v>
      </c>
      <c r="AG21" s="75">
        <f t="shared" si="8"/>
        <v>28</v>
      </c>
      <c r="AH21" s="75">
        <f t="shared" si="8"/>
        <v>28</v>
      </c>
      <c r="AI21" s="75">
        <f t="shared" si="8"/>
        <v>28</v>
      </c>
      <c r="AJ21" s="75">
        <f t="shared" si="8"/>
        <v>27</v>
      </c>
      <c r="AK21" s="75">
        <f t="shared" si="8"/>
        <v>27</v>
      </c>
      <c r="AL21" s="75">
        <f t="shared" si="8"/>
        <v>27</v>
      </c>
      <c r="AM21" s="75">
        <f t="shared" si="8"/>
        <v>27</v>
      </c>
      <c r="AN21" s="75">
        <f>SUM(AN29)</f>
        <v>36</v>
      </c>
      <c r="AO21" s="75">
        <f t="shared" ref="AO21:AU21" si="9">SUM(AO29)</f>
        <v>36</v>
      </c>
      <c r="AP21" s="75">
        <f t="shared" si="9"/>
        <v>36</v>
      </c>
      <c r="AQ21" s="75">
        <f t="shared" si="9"/>
        <v>36</v>
      </c>
      <c r="AR21" s="75">
        <f t="shared" si="9"/>
        <v>36</v>
      </c>
      <c r="AS21" s="75">
        <f t="shared" si="9"/>
        <v>36</v>
      </c>
      <c r="AT21" s="75">
        <f t="shared" si="9"/>
        <v>36</v>
      </c>
      <c r="AU21" s="75">
        <f t="shared" si="9"/>
        <v>36</v>
      </c>
      <c r="AV21" s="97" t="s">
        <v>108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84">
        <f t="shared" si="3"/>
        <v>1168</v>
      </c>
    </row>
    <row r="22" spans="1:57" s="9" customFormat="1" x14ac:dyDescent="0.2">
      <c r="A22" s="223"/>
      <c r="B22" s="160"/>
      <c r="C22" s="204"/>
      <c r="D22" s="108" t="s">
        <v>18</v>
      </c>
      <c r="E22" s="75">
        <f t="shared" ref="E22:T22" si="10">SUM(E24,E30)</f>
        <v>13</v>
      </c>
      <c r="F22" s="75">
        <f t="shared" si="10"/>
        <v>13</v>
      </c>
      <c r="G22" s="75">
        <f t="shared" si="10"/>
        <v>13</v>
      </c>
      <c r="H22" s="75">
        <f t="shared" si="10"/>
        <v>13</v>
      </c>
      <c r="I22" s="75">
        <f t="shared" si="10"/>
        <v>13</v>
      </c>
      <c r="J22" s="75">
        <f t="shared" si="10"/>
        <v>13</v>
      </c>
      <c r="K22" s="75">
        <f t="shared" si="10"/>
        <v>13</v>
      </c>
      <c r="L22" s="75">
        <f t="shared" si="10"/>
        <v>13</v>
      </c>
      <c r="M22" s="75">
        <f t="shared" si="10"/>
        <v>13</v>
      </c>
      <c r="N22" s="75">
        <f t="shared" si="10"/>
        <v>13</v>
      </c>
      <c r="O22" s="75">
        <f t="shared" si="10"/>
        <v>13</v>
      </c>
      <c r="P22" s="75">
        <f t="shared" si="10"/>
        <v>13</v>
      </c>
      <c r="Q22" s="75">
        <f t="shared" si="10"/>
        <v>13</v>
      </c>
      <c r="R22" s="75">
        <f t="shared" si="10"/>
        <v>13</v>
      </c>
      <c r="S22" s="75">
        <f t="shared" si="10"/>
        <v>0</v>
      </c>
      <c r="T22" s="75">
        <f t="shared" si="10"/>
        <v>0</v>
      </c>
      <c r="U22" s="97" t="s">
        <v>108</v>
      </c>
      <c r="V22" s="75">
        <v>0</v>
      </c>
      <c r="W22" s="75">
        <v>0</v>
      </c>
      <c r="X22" s="84">
        <f>SUM(X24,X30)</f>
        <v>14</v>
      </c>
      <c r="Y22" s="84">
        <f t="shared" ref="Y22:AM22" si="11">SUM(Y24,Y30)</f>
        <v>14</v>
      </c>
      <c r="Z22" s="84">
        <f t="shared" si="11"/>
        <v>14</v>
      </c>
      <c r="AA22" s="84">
        <f t="shared" si="11"/>
        <v>14</v>
      </c>
      <c r="AB22" s="84">
        <f t="shared" si="11"/>
        <v>14</v>
      </c>
      <c r="AC22" s="84">
        <f t="shared" si="11"/>
        <v>14</v>
      </c>
      <c r="AD22" s="84">
        <f t="shared" si="11"/>
        <v>14</v>
      </c>
      <c r="AE22" s="84">
        <f t="shared" si="11"/>
        <v>14</v>
      </c>
      <c r="AF22" s="84">
        <f t="shared" si="11"/>
        <v>14</v>
      </c>
      <c r="AG22" s="84">
        <f t="shared" si="11"/>
        <v>14</v>
      </c>
      <c r="AH22" s="84">
        <f t="shared" si="11"/>
        <v>14</v>
      </c>
      <c r="AI22" s="84">
        <f t="shared" si="11"/>
        <v>14</v>
      </c>
      <c r="AJ22" s="84">
        <f t="shared" si="11"/>
        <v>13.5</v>
      </c>
      <c r="AK22" s="84">
        <f t="shared" si="11"/>
        <v>13.5</v>
      </c>
      <c r="AL22" s="84">
        <f t="shared" si="11"/>
        <v>13.5</v>
      </c>
      <c r="AM22" s="84">
        <f t="shared" si="11"/>
        <v>13.5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97" t="s">
        <v>108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84">
        <f t="shared" si="3"/>
        <v>404</v>
      </c>
    </row>
    <row r="23" spans="1:57" s="9" customFormat="1" x14ac:dyDescent="0.2">
      <c r="A23" s="223"/>
      <c r="B23" s="244" t="s">
        <v>39</v>
      </c>
      <c r="C23" s="244" t="s">
        <v>113</v>
      </c>
      <c r="D23" s="139" t="s">
        <v>17</v>
      </c>
      <c r="E23" s="144">
        <f>+E27+E25</f>
        <v>4</v>
      </c>
      <c r="F23" s="144">
        <f t="shared" ref="F23:R23" si="12">+F27+F25</f>
        <v>4</v>
      </c>
      <c r="G23" s="144">
        <f t="shared" si="12"/>
        <v>4</v>
      </c>
      <c r="H23" s="144">
        <f t="shared" si="12"/>
        <v>4</v>
      </c>
      <c r="I23" s="144">
        <f t="shared" si="12"/>
        <v>4</v>
      </c>
      <c r="J23" s="144">
        <f t="shared" si="12"/>
        <v>4</v>
      </c>
      <c r="K23" s="144">
        <f t="shared" si="12"/>
        <v>4</v>
      </c>
      <c r="L23" s="144">
        <f t="shared" si="12"/>
        <v>4</v>
      </c>
      <c r="M23" s="144">
        <f t="shared" si="12"/>
        <v>4</v>
      </c>
      <c r="N23" s="144">
        <f t="shared" si="12"/>
        <v>4</v>
      </c>
      <c r="O23" s="144">
        <f t="shared" si="12"/>
        <v>4</v>
      </c>
      <c r="P23" s="144">
        <f t="shared" si="12"/>
        <v>4</v>
      </c>
      <c r="Q23" s="144">
        <f t="shared" si="12"/>
        <v>4</v>
      </c>
      <c r="R23" s="144">
        <f t="shared" si="12"/>
        <v>4</v>
      </c>
      <c r="S23" s="144">
        <v>0</v>
      </c>
      <c r="T23" s="144">
        <v>0</v>
      </c>
      <c r="U23" s="97" t="s">
        <v>108</v>
      </c>
      <c r="V23" s="144">
        <v>0</v>
      </c>
      <c r="W23" s="144">
        <v>0</v>
      </c>
      <c r="X23" s="144">
        <f t="shared" ref="X23:AM23" si="13">+X27+X25</f>
        <v>3</v>
      </c>
      <c r="Y23" s="144">
        <f t="shared" si="13"/>
        <v>3</v>
      </c>
      <c r="Z23" s="144">
        <f t="shared" si="13"/>
        <v>3</v>
      </c>
      <c r="AA23" s="144">
        <f t="shared" si="13"/>
        <v>3</v>
      </c>
      <c r="AB23" s="144">
        <f t="shared" si="13"/>
        <v>3</v>
      </c>
      <c r="AC23" s="144">
        <f t="shared" si="13"/>
        <v>3</v>
      </c>
      <c r="AD23" s="144">
        <f t="shared" si="13"/>
        <v>3</v>
      </c>
      <c r="AE23" s="144">
        <f t="shared" si="13"/>
        <v>3</v>
      </c>
      <c r="AF23" s="144">
        <f t="shared" si="13"/>
        <v>2</v>
      </c>
      <c r="AG23" s="144">
        <f t="shared" si="13"/>
        <v>2</v>
      </c>
      <c r="AH23" s="144">
        <f t="shared" si="13"/>
        <v>2</v>
      </c>
      <c r="AI23" s="144">
        <f t="shared" si="13"/>
        <v>2</v>
      </c>
      <c r="AJ23" s="144">
        <f t="shared" si="13"/>
        <v>2</v>
      </c>
      <c r="AK23" s="144">
        <f t="shared" si="13"/>
        <v>2</v>
      </c>
      <c r="AL23" s="144">
        <f t="shared" si="13"/>
        <v>2</v>
      </c>
      <c r="AM23" s="144">
        <f t="shared" si="13"/>
        <v>2</v>
      </c>
      <c r="AN23" s="144" t="s">
        <v>109</v>
      </c>
      <c r="AO23" s="144" t="s">
        <v>109</v>
      </c>
      <c r="AP23" s="144" t="s">
        <v>109</v>
      </c>
      <c r="AQ23" s="144" t="s">
        <v>109</v>
      </c>
      <c r="AR23" s="144" t="s">
        <v>109</v>
      </c>
      <c r="AS23" s="144" t="s">
        <v>109</v>
      </c>
      <c r="AT23" s="144" t="s">
        <v>109</v>
      </c>
      <c r="AU23" s="144" t="s">
        <v>109</v>
      </c>
      <c r="AV23" s="97" t="s">
        <v>108</v>
      </c>
      <c r="AW23" s="144">
        <v>0</v>
      </c>
      <c r="AX23" s="144">
        <v>0</v>
      </c>
      <c r="AY23" s="144">
        <v>0</v>
      </c>
      <c r="AZ23" s="144">
        <v>0</v>
      </c>
      <c r="BA23" s="144">
        <v>0</v>
      </c>
      <c r="BB23" s="144">
        <v>0</v>
      </c>
      <c r="BC23" s="144">
        <v>0</v>
      </c>
      <c r="BD23" s="144">
        <v>0</v>
      </c>
      <c r="BE23" s="142">
        <f t="shared" si="3"/>
        <v>96</v>
      </c>
    </row>
    <row r="24" spans="1:57" s="9" customFormat="1" x14ac:dyDescent="0.2">
      <c r="A24" s="223"/>
      <c r="B24" s="244"/>
      <c r="C24" s="244"/>
      <c r="D24" s="139" t="s">
        <v>18</v>
      </c>
      <c r="E24" s="144">
        <f>+E26+E28</f>
        <v>2</v>
      </c>
      <c r="F24" s="144">
        <f t="shared" ref="F24:R24" si="14">+F26+F28</f>
        <v>2</v>
      </c>
      <c r="G24" s="144">
        <f t="shared" si="14"/>
        <v>2</v>
      </c>
      <c r="H24" s="144">
        <f t="shared" si="14"/>
        <v>2</v>
      </c>
      <c r="I24" s="144">
        <f t="shared" si="14"/>
        <v>2</v>
      </c>
      <c r="J24" s="144">
        <f t="shared" si="14"/>
        <v>2</v>
      </c>
      <c r="K24" s="144">
        <f t="shared" si="14"/>
        <v>2</v>
      </c>
      <c r="L24" s="144">
        <f t="shared" si="14"/>
        <v>2</v>
      </c>
      <c r="M24" s="144">
        <f t="shared" si="14"/>
        <v>2</v>
      </c>
      <c r="N24" s="144">
        <f t="shared" si="14"/>
        <v>2</v>
      </c>
      <c r="O24" s="144">
        <f t="shared" si="14"/>
        <v>2</v>
      </c>
      <c r="P24" s="144">
        <f t="shared" si="14"/>
        <v>2</v>
      </c>
      <c r="Q24" s="144">
        <f t="shared" si="14"/>
        <v>2</v>
      </c>
      <c r="R24" s="144">
        <f t="shared" si="14"/>
        <v>2</v>
      </c>
      <c r="S24" s="144">
        <v>0</v>
      </c>
      <c r="T24" s="144">
        <v>0</v>
      </c>
      <c r="U24" s="97" t="s">
        <v>108</v>
      </c>
      <c r="V24" s="144">
        <v>0</v>
      </c>
      <c r="W24" s="144">
        <v>0</v>
      </c>
      <c r="X24" s="144">
        <f t="shared" ref="X24:AM24" si="15">+X26+X28</f>
        <v>1.5</v>
      </c>
      <c r="Y24" s="144">
        <f t="shared" si="15"/>
        <v>1.5</v>
      </c>
      <c r="Z24" s="144">
        <f t="shared" si="15"/>
        <v>1.5</v>
      </c>
      <c r="AA24" s="144">
        <f t="shared" si="15"/>
        <v>1.5</v>
      </c>
      <c r="AB24" s="144">
        <f t="shared" si="15"/>
        <v>1.5</v>
      </c>
      <c r="AC24" s="144">
        <f t="shared" si="15"/>
        <v>1.5</v>
      </c>
      <c r="AD24" s="144">
        <f t="shared" si="15"/>
        <v>1.5</v>
      </c>
      <c r="AE24" s="144">
        <f t="shared" si="15"/>
        <v>1.5</v>
      </c>
      <c r="AF24" s="144">
        <f t="shared" si="15"/>
        <v>1</v>
      </c>
      <c r="AG24" s="144">
        <f t="shared" si="15"/>
        <v>1</v>
      </c>
      <c r="AH24" s="144">
        <f t="shared" si="15"/>
        <v>1</v>
      </c>
      <c r="AI24" s="144">
        <f t="shared" si="15"/>
        <v>1</v>
      </c>
      <c r="AJ24" s="144">
        <f t="shared" si="15"/>
        <v>1</v>
      </c>
      <c r="AK24" s="144">
        <f t="shared" si="15"/>
        <v>1</v>
      </c>
      <c r="AL24" s="144">
        <f t="shared" si="15"/>
        <v>1</v>
      </c>
      <c r="AM24" s="144">
        <f t="shared" si="15"/>
        <v>1</v>
      </c>
      <c r="AN24" s="144" t="s">
        <v>109</v>
      </c>
      <c r="AO24" s="144" t="s">
        <v>109</v>
      </c>
      <c r="AP24" s="144" t="s">
        <v>109</v>
      </c>
      <c r="AQ24" s="144" t="s">
        <v>109</v>
      </c>
      <c r="AR24" s="144" t="s">
        <v>109</v>
      </c>
      <c r="AS24" s="144" t="s">
        <v>109</v>
      </c>
      <c r="AT24" s="144" t="s">
        <v>109</v>
      </c>
      <c r="AU24" s="144" t="s">
        <v>109</v>
      </c>
      <c r="AV24" s="97" t="s">
        <v>108</v>
      </c>
      <c r="AW24" s="144">
        <v>0</v>
      </c>
      <c r="AX24" s="144">
        <v>0</v>
      </c>
      <c r="AY24" s="144">
        <v>0</v>
      </c>
      <c r="AZ24" s="144">
        <v>0</v>
      </c>
      <c r="BA24" s="144">
        <v>0</v>
      </c>
      <c r="BB24" s="144">
        <v>0</v>
      </c>
      <c r="BC24" s="144">
        <v>0</v>
      </c>
      <c r="BD24" s="144">
        <v>0</v>
      </c>
      <c r="BE24" s="142">
        <f t="shared" si="3"/>
        <v>48</v>
      </c>
    </row>
    <row r="25" spans="1:57" s="9" customFormat="1" x14ac:dyDescent="0.2">
      <c r="A25" s="223"/>
      <c r="B25" s="229" t="s">
        <v>160</v>
      </c>
      <c r="C25" s="229" t="s">
        <v>41</v>
      </c>
      <c r="D25" s="2" t="s">
        <v>17</v>
      </c>
      <c r="E25" s="53">
        <v>4</v>
      </c>
      <c r="F25" s="53">
        <v>4</v>
      </c>
      <c r="G25" s="53">
        <v>4</v>
      </c>
      <c r="H25" s="53">
        <v>4</v>
      </c>
      <c r="I25" s="53">
        <v>4</v>
      </c>
      <c r="J25" s="53">
        <v>4</v>
      </c>
      <c r="K25" s="53">
        <v>4</v>
      </c>
      <c r="L25" s="53">
        <v>4</v>
      </c>
      <c r="M25" s="53">
        <v>4</v>
      </c>
      <c r="N25" s="53">
        <v>4</v>
      </c>
      <c r="O25" s="53">
        <v>4</v>
      </c>
      <c r="P25" s="53">
        <v>4</v>
      </c>
      <c r="Q25" s="53">
        <v>4</v>
      </c>
      <c r="R25" s="53">
        <v>4</v>
      </c>
      <c r="S25" s="68" t="s">
        <v>109</v>
      </c>
      <c r="T25" s="68" t="s">
        <v>109</v>
      </c>
      <c r="U25" s="55" t="s">
        <v>108</v>
      </c>
      <c r="V25" s="54">
        <v>0</v>
      </c>
      <c r="W25" s="54">
        <v>0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8" t="s">
        <v>109</v>
      </c>
      <c r="AO25" s="68" t="s">
        <v>109</v>
      </c>
      <c r="AP25" s="68" t="s">
        <v>109</v>
      </c>
      <c r="AQ25" s="68" t="s">
        <v>109</v>
      </c>
      <c r="AR25" s="68" t="s">
        <v>109</v>
      </c>
      <c r="AS25" s="68" t="s">
        <v>109</v>
      </c>
      <c r="AT25" s="68" t="s">
        <v>109</v>
      </c>
      <c r="AU25" s="68" t="s">
        <v>109</v>
      </c>
      <c r="AV25" s="58" t="s">
        <v>108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9">
        <f t="shared" si="3"/>
        <v>56</v>
      </c>
    </row>
    <row r="26" spans="1:57" s="9" customFormat="1" x14ac:dyDescent="0.2">
      <c r="A26" s="223"/>
      <c r="B26" s="230"/>
      <c r="C26" s="230"/>
      <c r="D26" s="2" t="s">
        <v>18</v>
      </c>
      <c r="E26" s="53">
        <v>2</v>
      </c>
      <c r="F26" s="53">
        <v>2</v>
      </c>
      <c r="G26" s="53">
        <v>2</v>
      </c>
      <c r="H26" s="53">
        <v>2</v>
      </c>
      <c r="I26" s="53">
        <v>2</v>
      </c>
      <c r="J26" s="53">
        <v>2</v>
      </c>
      <c r="K26" s="53">
        <v>2</v>
      </c>
      <c r="L26" s="53">
        <v>2</v>
      </c>
      <c r="M26" s="53">
        <v>2</v>
      </c>
      <c r="N26" s="53">
        <v>2</v>
      </c>
      <c r="O26" s="53">
        <v>2</v>
      </c>
      <c r="P26" s="53">
        <v>2</v>
      </c>
      <c r="Q26" s="53">
        <v>2</v>
      </c>
      <c r="R26" s="53">
        <v>2</v>
      </c>
      <c r="S26" s="68" t="s">
        <v>109</v>
      </c>
      <c r="T26" s="68" t="s">
        <v>109</v>
      </c>
      <c r="U26" s="55" t="s">
        <v>108</v>
      </c>
      <c r="V26" s="54">
        <v>0</v>
      </c>
      <c r="W26" s="54">
        <v>0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8" t="s">
        <v>109</v>
      </c>
      <c r="AO26" s="68" t="s">
        <v>109</v>
      </c>
      <c r="AP26" s="68" t="s">
        <v>109</v>
      </c>
      <c r="AQ26" s="68" t="s">
        <v>109</v>
      </c>
      <c r="AR26" s="68" t="s">
        <v>109</v>
      </c>
      <c r="AS26" s="68" t="s">
        <v>109</v>
      </c>
      <c r="AT26" s="68" t="s">
        <v>109</v>
      </c>
      <c r="AU26" s="68" t="s">
        <v>109</v>
      </c>
      <c r="AV26" s="58" t="s">
        <v>108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9">
        <f t="shared" si="3"/>
        <v>28</v>
      </c>
    </row>
    <row r="27" spans="1:57" s="9" customFormat="1" x14ac:dyDescent="0.2">
      <c r="A27" s="223"/>
      <c r="B27" s="229" t="s">
        <v>147</v>
      </c>
      <c r="C27" s="229" t="s">
        <v>148</v>
      </c>
      <c r="D27" s="49" t="s">
        <v>17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8" t="s">
        <v>109</v>
      </c>
      <c r="T27" s="68" t="s">
        <v>109</v>
      </c>
      <c r="U27" s="55" t="s">
        <v>108</v>
      </c>
      <c r="V27" s="54">
        <v>0</v>
      </c>
      <c r="W27" s="54">
        <v>0</v>
      </c>
      <c r="X27" s="20">
        <v>3</v>
      </c>
      <c r="Y27" s="20">
        <v>3</v>
      </c>
      <c r="Z27" s="20">
        <v>3</v>
      </c>
      <c r="AA27" s="20">
        <v>3</v>
      </c>
      <c r="AB27" s="20">
        <v>3</v>
      </c>
      <c r="AC27" s="20">
        <v>3</v>
      </c>
      <c r="AD27" s="20">
        <v>3</v>
      </c>
      <c r="AE27" s="53">
        <v>3</v>
      </c>
      <c r="AF27" s="51">
        <v>2</v>
      </c>
      <c r="AG27" s="51">
        <v>2</v>
      </c>
      <c r="AH27" s="51">
        <v>2</v>
      </c>
      <c r="AI27" s="51">
        <v>2</v>
      </c>
      <c r="AJ27" s="51">
        <v>2</v>
      </c>
      <c r="AK27" s="51">
        <v>2</v>
      </c>
      <c r="AL27" s="51">
        <v>2</v>
      </c>
      <c r="AM27" s="51">
        <v>2</v>
      </c>
      <c r="AN27" s="68" t="s">
        <v>109</v>
      </c>
      <c r="AO27" s="68" t="s">
        <v>109</v>
      </c>
      <c r="AP27" s="68" t="s">
        <v>109</v>
      </c>
      <c r="AQ27" s="68" t="s">
        <v>109</v>
      </c>
      <c r="AR27" s="68" t="s">
        <v>109</v>
      </c>
      <c r="AS27" s="68" t="s">
        <v>109</v>
      </c>
      <c r="AT27" s="68" t="s">
        <v>109</v>
      </c>
      <c r="AU27" s="68" t="s">
        <v>109</v>
      </c>
      <c r="AV27" s="58" t="s">
        <v>108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9">
        <f t="shared" si="3"/>
        <v>40</v>
      </c>
    </row>
    <row r="28" spans="1:57" s="9" customFormat="1" x14ac:dyDescent="0.2">
      <c r="A28" s="223"/>
      <c r="B28" s="230"/>
      <c r="C28" s="230"/>
      <c r="D28" s="49" t="s">
        <v>18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8" t="s">
        <v>109</v>
      </c>
      <c r="T28" s="68" t="s">
        <v>109</v>
      </c>
      <c r="U28" s="55" t="s">
        <v>108</v>
      </c>
      <c r="V28" s="54">
        <v>0</v>
      </c>
      <c r="W28" s="54">
        <v>0</v>
      </c>
      <c r="X28" s="20">
        <v>1.5</v>
      </c>
      <c r="Y28" s="20">
        <v>1.5</v>
      </c>
      <c r="Z28" s="20">
        <v>1.5</v>
      </c>
      <c r="AA28" s="20">
        <v>1.5</v>
      </c>
      <c r="AB28" s="20">
        <v>1.5</v>
      </c>
      <c r="AC28" s="20">
        <v>1.5</v>
      </c>
      <c r="AD28" s="20">
        <v>1.5</v>
      </c>
      <c r="AE28" s="53">
        <v>1.5</v>
      </c>
      <c r="AF28" s="51">
        <v>1</v>
      </c>
      <c r="AG28" s="51">
        <v>1</v>
      </c>
      <c r="AH28" s="51">
        <v>1</v>
      </c>
      <c r="AI28" s="51">
        <v>1</v>
      </c>
      <c r="AJ28" s="51">
        <v>1</v>
      </c>
      <c r="AK28" s="51">
        <v>1</v>
      </c>
      <c r="AL28" s="51">
        <v>1</v>
      </c>
      <c r="AM28" s="51">
        <v>1</v>
      </c>
      <c r="AN28" s="68" t="s">
        <v>109</v>
      </c>
      <c r="AO28" s="68" t="s">
        <v>109</v>
      </c>
      <c r="AP28" s="68" t="s">
        <v>109</v>
      </c>
      <c r="AQ28" s="68" t="s">
        <v>109</v>
      </c>
      <c r="AR28" s="68" t="s">
        <v>109</v>
      </c>
      <c r="AS28" s="68" t="s">
        <v>109</v>
      </c>
      <c r="AT28" s="68" t="s">
        <v>109</v>
      </c>
      <c r="AU28" s="68" t="s">
        <v>109</v>
      </c>
      <c r="AV28" s="58" t="s">
        <v>108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9">
        <f t="shared" si="3"/>
        <v>20</v>
      </c>
    </row>
    <row r="29" spans="1:57" s="9" customFormat="1" x14ac:dyDescent="0.2">
      <c r="A29" s="223"/>
      <c r="B29" s="225" t="s">
        <v>46</v>
      </c>
      <c r="C29" s="225" t="s">
        <v>47</v>
      </c>
      <c r="D29" s="108" t="s">
        <v>17</v>
      </c>
      <c r="E29" s="75">
        <f>E37+E43+E48+E31</f>
        <v>22</v>
      </c>
      <c r="F29" s="75">
        <f t="shared" ref="F29:W29" si="16">F37+F43+F48+F31</f>
        <v>22</v>
      </c>
      <c r="G29" s="75">
        <f t="shared" si="16"/>
        <v>22</v>
      </c>
      <c r="H29" s="75">
        <f t="shared" si="16"/>
        <v>22</v>
      </c>
      <c r="I29" s="75">
        <f t="shared" si="16"/>
        <v>22</v>
      </c>
      <c r="J29" s="75">
        <f t="shared" si="16"/>
        <v>22</v>
      </c>
      <c r="K29" s="75">
        <f t="shared" si="16"/>
        <v>22</v>
      </c>
      <c r="L29" s="75">
        <f t="shared" si="16"/>
        <v>22</v>
      </c>
      <c r="M29" s="75">
        <f t="shared" si="16"/>
        <v>22</v>
      </c>
      <c r="N29" s="75">
        <f t="shared" si="16"/>
        <v>22</v>
      </c>
      <c r="O29" s="75">
        <f t="shared" si="16"/>
        <v>22</v>
      </c>
      <c r="P29" s="75">
        <f t="shared" si="16"/>
        <v>22</v>
      </c>
      <c r="Q29" s="75">
        <f>Q37+Q43+Q48+Q31</f>
        <v>22</v>
      </c>
      <c r="R29" s="75">
        <f>R37+R43+R48+R31</f>
        <v>22</v>
      </c>
      <c r="S29" s="75">
        <f t="shared" si="16"/>
        <v>36</v>
      </c>
      <c r="T29" s="75">
        <f t="shared" si="16"/>
        <v>36</v>
      </c>
      <c r="U29" s="97" t="s">
        <v>108</v>
      </c>
      <c r="V29" s="75">
        <f t="shared" si="16"/>
        <v>0</v>
      </c>
      <c r="W29" s="75">
        <f t="shared" si="16"/>
        <v>0</v>
      </c>
      <c r="X29" s="75">
        <f t="shared" ref="X29:BD29" si="17">X37+X43+X48+X31</f>
        <v>25</v>
      </c>
      <c r="Y29" s="75">
        <f t="shared" si="17"/>
        <v>25</v>
      </c>
      <c r="Z29" s="75">
        <f t="shared" si="17"/>
        <v>25</v>
      </c>
      <c r="AA29" s="75">
        <f t="shared" si="17"/>
        <v>25</v>
      </c>
      <c r="AB29" s="75">
        <f t="shared" si="17"/>
        <v>25</v>
      </c>
      <c r="AC29" s="75">
        <f t="shared" si="17"/>
        <v>25</v>
      </c>
      <c r="AD29" s="75">
        <f t="shared" si="17"/>
        <v>25</v>
      </c>
      <c r="AE29" s="75">
        <f t="shared" si="17"/>
        <v>25</v>
      </c>
      <c r="AF29" s="75">
        <f t="shared" si="17"/>
        <v>26</v>
      </c>
      <c r="AG29" s="75">
        <f t="shared" si="17"/>
        <v>26</v>
      </c>
      <c r="AH29" s="75">
        <f t="shared" si="17"/>
        <v>26</v>
      </c>
      <c r="AI29" s="75">
        <f t="shared" si="17"/>
        <v>26</v>
      </c>
      <c r="AJ29" s="75">
        <f t="shared" si="17"/>
        <v>25</v>
      </c>
      <c r="AK29" s="75">
        <f t="shared" si="17"/>
        <v>25</v>
      </c>
      <c r="AL29" s="75">
        <f t="shared" si="17"/>
        <v>25</v>
      </c>
      <c r="AM29" s="75">
        <f t="shared" si="17"/>
        <v>25</v>
      </c>
      <c r="AN29" s="75">
        <f>SUM(AN31,AN37,AN43,AN48)</f>
        <v>36</v>
      </c>
      <c r="AO29" s="75">
        <f t="shared" ref="AO29:AU29" si="18">SUM(AO31,AO37,AO43,AO48)</f>
        <v>36</v>
      </c>
      <c r="AP29" s="75">
        <f t="shared" si="18"/>
        <v>36</v>
      </c>
      <c r="AQ29" s="75">
        <f t="shared" si="18"/>
        <v>36</v>
      </c>
      <c r="AR29" s="75">
        <f t="shared" si="18"/>
        <v>36</v>
      </c>
      <c r="AS29" s="75">
        <f t="shared" si="18"/>
        <v>36</v>
      </c>
      <c r="AT29" s="75">
        <f t="shared" si="18"/>
        <v>36</v>
      </c>
      <c r="AU29" s="75">
        <f t="shared" si="18"/>
        <v>36</v>
      </c>
      <c r="AV29" s="97" t="s">
        <v>108</v>
      </c>
      <c r="AW29" s="75">
        <f t="shared" si="17"/>
        <v>0</v>
      </c>
      <c r="AX29" s="75">
        <f t="shared" si="17"/>
        <v>0</v>
      </c>
      <c r="AY29" s="75">
        <f t="shared" si="17"/>
        <v>0</v>
      </c>
      <c r="AZ29" s="75">
        <f t="shared" si="17"/>
        <v>0</v>
      </c>
      <c r="BA29" s="75">
        <f t="shared" si="17"/>
        <v>0</v>
      </c>
      <c r="BB29" s="75">
        <f t="shared" si="17"/>
        <v>0</v>
      </c>
      <c r="BC29" s="75">
        <f t="shared" si="17"/>
        <v>0</v>
      </c>
      <c r="BD29" s="75">
        <f t="shared" si="17"/>
        <v>0</v>
      </c>
      <c r="BE29" s="84">
        <f t="shared" si="3"/>
        <v>1072</v>
      </c>
    </row>
    <row r="30" spans="1:57" s="9" customFormat="1" x14ac:dyDescent="0.2">
      <c r="A30" s="223"/>
      <c r="B30" s="225"/>
      <c r="C30" s="225"/>
      <c r="D30" s="108" t="s">
        <v>18</v>
      </c>
      <c r="E30" s="75">
        <f>E32+E38+E44+E49</f>
        <v>11</v>
      </c>
      <c r="F30" s="75">
        <f t="shared" ref="F30:BD30" si="19">F32+F38+F44+F49</f>
        <v>11</v>
      </c>
      <c r="G30" s="75">
        <f t="shared" si="19"/>
        <v>11</v>
      </c>
      <c r="H30" s="75">
        <f t="shared" si="19"/>
        <v>11</v>
      </c>
      <c r="I30" s="75">
        <f t="shared" si="19"/>
        <v>11</v>
      </c>
      <c r="J30" s="75">
        <f t="shared" si="19"/>
        <v>11</v>
      </c>
      <c r="K30" s="75">
        <f t="shared" si="19"/>
        <v>11</v>
      </c>
      <c r="L30" s="75">
        <f t="shared" si="19"/>
        <v>11</v>
      </c>
      <c r="M30" s="75">
        <f t="shared" si="19"/>
        <v>11</v>
      </c>
      <c r="N30" s="75">
        <f t="shared" si="19"/>
        <v>11</v>
      </c>
      <c r="O30" s="75">
        <f t="shared" si="19"/>
        <v>11</v>
      </c>
      <c r="P30" s="75">
        <f t="shared" si="19"/>
        <v>11</v>
      </c>
      <c r="Q30" s="75">
        <f>Q32+Q38+Q44+Q49</f>
        <v>11</v>
      </c>
      <c r="R30" s="75">
        <f>R32+R38+R44+R49</f>
        <v>11</v>
      </c>
      <c r="S30" s="75">
        <f t="shared" si="19"/>
        <v>0</v>
      </c>
      <c r="T30" s="75">
        <f t="shared" si="19"/>
        <v>0</v>
      </c>
      <c r="U30" s="97" t="s">
        <v>108</v>
      </c>
      <c r="V30" s="75">
        <f t="shared" si="19"/>
        <v>0</v>
      </c>
      <c r="W30" s="75">
        <f t="shared" si="19"/>
        <v>0</v>
      </c>
      <c r="X30" s="75">
        <f t="shared" si="19"/>
        <v>12.5</v>
      </c>
      <c r="Y30" s="75">
        <f t="shared" si="19"/>
        <v>12.5</v>
      </c>
      <c r="Z30" s="75">
        <f t="shared" si="19"/>
        <v>12.5</v>
      </c>
      <c r="AA30" s="75">
        <f t="shared" si="19"/>
        <v>12.5</v>
      </c>
      <c r="AB30" s="75">
        <f t="shared" si="19"/>
        <v>12.5</v>
      </c>
      <c r="AC30" s="75">
        <f t="shared" si="19"/>
        <v>12.5</v>
      </c>
      <c r="AD30" s="75">
        <f t="shared" si="19"/>
        <v>12.5</v>
      </c>
      <c r="AE30" s="75">
        <f t="shared" si="19"/>
        <v>12.5</v>
      </c>
      <c r="AF30" s="75">
        <f t="shared" si="19"/>
        <v>13</v>
      </c>
      <c r="AG30" s="75">
        <f t="shared" si="19"/>
        <v>13</v>
      </c>
      <c r="AH30" s="75">
        <f t="shared" si="19"/>
        <v>13</v>
      </c>
      <c r="AI30" s="75">
        <f t="shared" si="19"/>
        <v>13</v>
      </c>
      <c r="AJ30" s="75">
        <f t="shared" si="19"/>
        <v>12.5</v>
      </c>
      <c r="AK30" s="75">
        <f t="shared" si="19"/>
        <v>12.5</v>
      </c>
      <c r="AL30" s="75">
        <f t="shared" si="19"/>
        <v>12.5</v>
      </c>
      <c r="AM30" s="75">
        <f t="shared" si="19"/>
        <v>12.5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97" t="s">
        <v>108</v>
      </c>
      <c r="AW30" s="75">
        <f t="shared" si="19"/>
        <v>0</v>
      </c>
      <c r="AX30" s="75">
        <f t="shared" si="19"/>
        <v>0</v>
      </c>
      <c r="AY30" s="75">
        <f t="shared" si="19"/>
        <v>0</v>
      </c>
      <c r="AZ30" s="75">
        <f t="shared" si="19"/>
        <v>0</v>
      </c>
      <c r="BA30" s="75">
        <f t="shared" si="19"/>
        <v>0</v>
      </c>
      <c r="BB30" s="75">
        <f t="shared" si="19"/>
        <v>0</v>
      </c>
      <c r="BC30" s="75">
        <f t="shared" si="19"/>
        <v>0</v>
      </c>
      <c r="BD30" s="75">
        <f t="shared" si="19"/>
        <v>0</v>
      </c>
      <c r="BE30" s="84">
        <f t="shared" si="3"/>
        <v>356</v>
      </c>
    </row>
    <row r="31" spans="1:57" s="9" customFormat="1" x14ac:dyDescent="0.2">
      <c r="A31" s="223"/>
      <c r="B31" s="248" t="s">
        <v>48</v>
      </c>
      <c r="C31" s="248" t="s">
        <v>49</v>
      </c>
      <c r="D31" s="139" t="s">
        <v>17</v>
      </c>
      <c r="E31" s="144">
        <f>SUM(E33)</f>
        <v>10</v>
      </c>
      <c r="F31" s="144">
        <f t="shared" ref="F31:P31" si="20">SUM(F33)</f>
        <v>10</v>
      </c>
      <c r="G31" s="144">
        <f t="shared" si="20"/>
        <v>10</v>
      </c>
      <c r="H31" s="144">
        <f t="shared" si="20"/>
        <v>10</v>
      </c>
      <c r="I31" s="144">
        <f t="shared" si="20"/>
        <v>10</v>
      </c>
      <c r="J31" s="144">
        <f t="shared" si="20"/>
        <v>10</v>
      </c>
      <c r="K31" s="144">
        <f t="shared" si="20"/>
        <v>10</v>
      </c>
      <c r="L31" s="144">
        <f t="shared" si="20"/>
        <v>10</v>
      </c>
      <c r="M31" s="144">
        <f t="shared" si="20"/>
        <v>10</v>
      </c>
      <c r="N31" s="144">
        <f t="shared" si="20"/>
        <v>10</v>
      </c>
      <c r="O31" s="144">
        <f t="shared" si="20"/>
        <v>10</v>
      </c>
      <c r="P31" s="144">
        <f t="shared" si="20"/>
        <v>10</v>
      </c>
      <c r="Q31" s="144">
        <f>SUM(Q33)</f>
        <v>10</v>
      </c>
      <c r="R31" s="144">
        <f>SUM(R33)</f>
        <v>10</v>
      </c>
      <c r="S31" s="144">
        <f>SUM(S35)</f>
        <v>36</v>
      </c>
      <c r="T31" s="144">
        <f>SUM(T35)</f>
        <v>0</v>
      </c>
      <c r="U31" s="97" t="s">
        <v>108</v>
      </c>
      <c r="V31" s="144">
        <f t="shared" ref="V31:AX32" si="21">SUM(V33)</f>
        <v>0</v>
      </c>
      <c r="W31" s="144">
        <f t="shared" si="21"/>
        <v>0</v>
      </c>
      <c r="X31" s="144">
        <f t="shared" si="21"/>
        <v>7</v>
      </c>
      <c r="Y31" s="144">
        <f t="shared" si="21"/>
        <v>7</v>
      </c>
      <c r="Z31" s="144">
        <f t="shared" si="21"/>
        <v>7</v>
      </c>
      <c r="AA31" s="144">
        <f t="shared" si="21"/>
        <v>7</v>
      </c>
      <c r="AB31" s="144">
        <f t="shared" si="21"/>
        <v>7</v>
      </c>
      <c r="AC31" s="144">
        <f t="shared" si="21"/>
        <v>7</v>
      </c>
      <c r="AD31" s="144">
        <f t="shared" si="21"/>
        <v>7</v>
      </c>
      <c r="AE31" s="144">
        <f t="shared" si="21"/>
        <v>7</v>
      </c>
      <c r="AF31" s="144">
        <f t="shared" si="21"/>
        <v>7</v>
      </c>
      <c r="AG31" s="144">
        <f t="shared" si="21"/>
        <v>7</v>
      </c>
      <c r="AH31" s="144">
        <f t="shared" si="21"/>
        <v>7</v>
      </c>
      <c r="AI31" s="144">
        <f t="shared" si="21"/>
        <v>7</v>
      </c>
      <c r="AJ31" s="144">
        <f t="shared" si="21"/>
        <v>7</v>
      </c>
      <c r="AK31" s="144">
        <f t="shared" si="21"/>
        <v>7</v>
      </c>
      <c r="AL31" s="144">
        <f t="shared" si="21"/>
        <v>7</v>
      </c>
      <c r="AM31" s="144">
        <f t="shared" si="21"/>
        <v>7</v>
      </c>
      <c r="AN31" s="144">
        <f>SUM(AN35:AN36)</f>
        <v>36</v>
      </c>
      <c r="AO31" s="144">
        <f t="shared" ref="AO31:AU31" si="22">SUM(AO35:AO36)</f>
        <v>0</v>
      </c>
      <c r="AP31" s="144">
        <f t="shared" si="22"/>
        <v>0</v>
      </c>
      <c r="AQ31" s="144">
        <f t="shared" si="22"/>
        <v>0</v>
      </c>
      <c r="AR31" s="144">
        <f t="shared" si="22"/>
        <v>0</v>
      </c>
      <c r="AS31" s="144">
        <f t="shared" si="22"/>
        <v>0</v>
      </c>
      <c r="AT31" s="144">
        <f t="shared" si="22"/>
        <v>0</v>
      </c>
      <c r="AU31" s="144">
        <f t="shared" si="22"/>
        <v>0</v>
      </c>
      <c r="AV31" s="97" t="s">
        <v>108</v>
      </c>
      <c r="AW31" s="144">
        <f t="shared" si="21"/>
        <v>0</v>
      </c>
      <c r="AX31" s="144">
        <f t="shared" si="21"/>
        <v>0</v>
      </c>
      <c r="AY31" s="144">
        <f t="shared" ref="AY31:BD32" si="23">SUM(AY33)</f>
        <v>0</v>
      </c>
      <c r="AZ31" s="144">
        <f t="shared" si="23"/>
        <v>0</v>
      </c>
      <c r="BA31" s="144">
        <f t="shared" si="23"/>
        <v>0</v>
      </c>
      <c r="BB31" s="144">
        <f t="shared" si="23"/>
        <v>0</v>
      </c>
      <c r="BC31" s="144">
        <f t="shared" si="23"/>
        <v>0</v>
      </c>
      <c r="BD31" s="144">
        <f t="shared" si="23"/>
        <v>0</v>
      </c>
      <c r="BE31" s="142">
        <f t="shared" si="3"/>
        <v>324</v>
      </c>
    </row>
    <row r="32" spans="1:57" s="9" customFormat="1" x14ac:dyDescent="0.2">
      <c r="A32" s="223"/>
      <c r="B32" s="249"/>
      <c r="C32" s="249"/>
      <c r="D32" s="139" t="s">
        <v>18</v>
      </c>
      <c r="E32" s="144">
        <f>SUM(E34)</f>
        <v>5</v>
      </c>
      <c r="F32" s="144">
        <f t="shared" ref="F32:T32" si="24">SUM(F34)</f>
        <v>5</v>
      </c>
      <c r="G32" s="144">
        <f t="shared" si="24"/>
        <v>5</v>
      </c>
      <c r="H32" s="144">
        <f t="shared" si="24"/>
        <v>5</v>
      </c>
      <c r="I32" s="144">
        <f t="shared" si="24"/>
        <v>5</v>
      </c>
      <c r="J32" s="144">
        <f t="shared" si="24"/>
        <v>5</v>
      </c>
      <c r="K32" s="144">
        <f t="shared" si="24"/>
        <v>5</v>
      </c>
      <c r="L32" s="144">
        <f t="shared" si="24"/>
        <v>5</v>
      </c>
      <c r="M32" s="144">
        <f t="shared" si="24"/>
        <v>5</v>
      </c>
      <c r="N32" s="144">
        <f t="shared" si="24"/>
        <v>5</v>
      </c>
      <c r="O32" s="144">
        <f t="shared" si="24"/>
        <v>5</v>
      </c>
      <c r="P32" s="144">
        <f t="shared" si="24"/>
        <v>5</v>
      </c>
      <c r="Q32" s="144">
        <f>SUM(Q34)</f>
        <v>5</v>
      </c>
      <c r="R32" s="144">
        <f>SUM(R34)</f>
        <v>5</v>
      </c>
      <c r="S32" s="144">
        <f t="shared" si="24"/>
        <v>0</v>
      </c>
      <c r="T32" s="144">
        <f t="shared" si="24"/>
        <v>0</v>
      </c>
      <c r="U32" s="97" t="s">
        <v>108</v>
      </c>
      <c r="V32" s="144">
        <f t="shared" si="21"/>
        <v>0</v>
      </c>
      <c r="W32" s="144">
        <f t="shared" si="21"/>
        <v>0</v>
      </c>
      <c r="X32" s="144">
        <f t="shared" si="21"/>
        <v>3.5</v>
      </c>
      <c r="Y32" s="144">
        <f t="shared" si="21"/>
        <v>3.5</v>
      </c>
      <c r="Z32" s="144">
        <f t="shared" si="21"/>
        <v>3.5</v>
      </c>
      <c r="AA32" s="144">
        <f t="shared" si="21"/>
        <v>3.5</v>
      </c>
      <c r="AB32" s="144">
        <f t="shared" si="21"/>
        <v>3.5</v>
      </c>
      <c r="AC32" s="144">
        <f t="shared" si="21"/>
        <v>3.5</v>
      </c>
      <c r="AD32" s="144">
        <f t="shared" si="21"/>
        <v>3.5</v>
      </c>
      <c r="AE32" s="144">
        <f t="shared" si="21"/>
        <v>3.5</v>
      </c>
      <c r="AF32" s="144">
        <f t="shared" si="21"/>
        <v>3.5</v>
      </c>
      <c r="AG32" s="144">
        <f t="shared" si="21"/>
        <v>3.5</v>
      </c>
      <c r="AH32" s="144">
        <f t="shared" si="21"/>
        <v>3.5</v>
      </c>
      <c r="AI32" s="144">
        <f t="shared" si="21"/>
        <v>3.5</v>
      </c>
      <c r="AJ32" s="144">
        <f t="shared" si="21"/>
        <v>3.5</v>
      </c>
      <c r="AK32" s="144">
        <f t="shared" si="21"/>
        <v>3.5</v>
      </c>
      <c r="AL32" s="144">
        <f t="shared" si="21"/>
        <v>3.5</v>
      </c>
      <c r="AM32" s="144">
        <f t="shared" si="21"/>
        <v>3.5</v>
      </c>
      <c r="AN32" s="144">
        <f t="shared" si="21"/>
        <v>0</v>
      </c>
      <c r="AO32" s="144">
        <f t="shared" si="21"/>
        <v>0</v>
      </c>
      <c r="AP32" s="144">
        <f t="shared" si="21"/>
        <v>0</v>
      </c>
      <c r="AQ32" s="144">
        <f t="shared" si="21"/>
        <v>0</v>
      </c>
      <c r="AR32" s="144">
        <f t="shared" si="21"/>
        <v>0</v>
      </c>
      <c r="AS32" s="144">
        <f t="shared" si="21"/>
        <v>0</v>
      </c>
      <c r="AT32" s="144">
        <f t="shared" si="21"/>
        <v>0</v>
      </c>
      <c r="AU32" s="144">
        <f t="shared" si="21"/>
        <v>0</v>
      </c>
      <c r="AV32" s="97" t="s">
        <v>108</v>
      </c>
      <c r="AW32" s="144">
        <f t="shared" si="21"/>
        <v>0</v>
      </c>
      <c r="AX32" s="144">
        <f t="shared" si="21"/>
        <v>0</v>
      </c>
      <c r="AY32" s="144">
        <f t="shared" si="23"/>
        <v>0</v>
      </c>
      <c r="AZ32" s="144">
        <f t="shared" si="23"/>
        <v>0</v>
      </c>
      <c r="BA32" s="144">
        <f t="shared" si="23"/>
        <v>0</v>
      </c>
      <c r="BB32" s="144">
        <f t="shared" si="23"/>
        <v>0</v>
      </c>
      <c r="BC32" s="144">
        <f t="shared" si="23"/>
        <v>0</v>
      </c>
      <c r="BD32" s="144">
        <f t="shared" si="23"/>
        <v>0</v>
      </c>
      <c r="BE32" s="142">
        <f t="shared" si="3"/>
        <v>126</v>
      </c>
    </row>
    <row r="33" spans="1:57" s="9" customFormat="1" x14ac:dyDescent="0.2">
      <c r="A33" s="223"/>
      <c r="B33" s="229" t="s">
        <v>50</v>
      </c>
      <c r="C33" s="229" t="s">
        <v>49</v>
      </c>
      <c r="D33" s="49" t="s">
        <v>17</v>
      </c>
      <c r="E33" s="53">
        <v>10</v>
      </c>
      <c r="F33" s="53">
        <v>10</v>
      </c>
      <c r="G33" s="53">
        <v>10</v>
      </c>
      <c r="H33" s="53">
        <v>10</v>
      </c>
      <c r="I33" s="53">
        <v>10</v>
      </c>
      <c r="J33" s="53">
        <v>10</v>
      </c>
      <c r="K33" s="53">
        <v>10</v>
      </c>
      <c r="L33" s="53">
        <v>10</v>
      </c>
      <c r="M33" s="53">
        <v>10</v>
      </c>
      <c r="N33" s="53">
        <v>10</v>
      </c>
      <c r="O33" s="53">
        <v>10</v>
      </c>
      <c r="P33" s="53">
        <v>10</v>
      </c>
      <c r="Q33" s="53">
        <v>10</v>
      </c>
      <c r="R33" s="53">
        <v>10</v>
      </c>
      <c r="S33" s="68" t="s">
        <v>109</v>
      </c>
      <c r="T33" s="68" t="s">
        <v>109</v>
      </c>
      <c r="U33" s="58" t="s">
        <v>108</v>
      </c>
      <c r="V33" s="54">
        <v>0</v>
      </c>
      <c r="W33" s="54">
        <v>0</v>
      </c>
      <c r="X33" s="12">
        <v>7</v>
      </c>
      <c r="Y33" s="12">
        <v>7</v>
      </c>
      <c r="Z33" s="12">
        <v>7</v>
      </c>
      <c r="AA33" s="12">
        <v>7</v>
      </c>
      <c r="AB33" s="12">
        <v>7</v>
      </c>
      <c r="AC33" s="12">
        <v>7</v>
      </c>
      <c r="AD33" s="12">
        <v>7</v>
      </c>
      <c r="AE33" s="12">
        <v>7</v>
      </c>
      <c r="AF33" s="12">
        <v>7</v>
      </c>
      <c r="AG33" s="12">
        <v>7</v>
      </c>
      <c r="AH33" s="12">
        <v>7</v>
      </c>
      <c r="AI33" s="12">
        <v>7</v>
      </c>
      <c r="AJ33" s="12">
        <v>7</v>
      </c>
      <c r="AK33" s="12">
        <v>7</v>
      </c>
      <c r="AL33" s="12">
        <v>7</v>
      </c>
      <c r="AM33" s="12">
        <v>7</v>
      </c>
      <c r="AN33" s="71" t="s">
        <v>109</v>
      </c>
      <c r="AO33" s="71" t="s">
        <v>109</v>
      </c>
      <c r="AP33" s="71" t="s">
        <v>109</v>
      </c>
      <c r="AQ33" s="71" t="s">
        <v>109</v>
      </c>
      <c r="AR33" s="71" t="s">
        <v>109</v>
      </c>
      <c r="AS33" s="71" t="s">
        <v>109</v>
      </c>
      <c r="AT33" s="68" t="s">
        <v>109</v>
      </c>
      <c r="AU33" s="68" t="s">
        <v>109</v>
      </c>
      <c r="AV33" s="58" t="s">
        <v>108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9">
        <f t="shared" si="3"/>
        <v>252</v>
      </c>
    </row>
    <row r="34" spans="1:57" s="9" customFormat="1" x14ac:dyDescent="0.2">
      <c r="A34" s="223"/>
      <c r="B34" s="230"/>
      <c r="C34" s="230"/>
      <c r="D34" s="49" t="s">
        <v>18</v>
      </c>
      <c r="E34" s="53">
        <v>5</v>
      </c>
      <c r="F34" s="53">
        <v>5</v>
      </c>
      <c r="G34" s="53">
        <v>5</v>
      </c>
      <c r="H34" s="53">
        <v>5</v>
      </c>
      <c r="I34" s="53">
        <v>5</v>
      </c>
      <c r="J34" s="53">
        <v>5</v>
      </c>
      <c r="K34" s="53">
        <v>5</v>
      </c>
      <c r="L34" s="53">
        <v>5</v>
      </c>
      <c r="M34" s="53">
        <v>5</v>
      </c>
      <c r="N34" s="53">
        <v>5</v>
      </c>
      <c r="O34" s="53">
        <v>5</v>
      </c>
      <c r="P34" s="53">
        <v>5</v>
      </c>
      <c r="Q34" s="53">
        <v>5</v>
      </c>
      <c r="R34" s="53">
        <v>5</v>
      </c>
      <c r="S34" s="68" t="s">
        <v>109</v>
      </c>
      <c r="T34" s="68" t="s">
        <v>109</v>
      </c>
      <c r="U34" s="58" t="s">
        <v>108</v>
      </c>
      <c r="V34" s="54">
        <v>0</v>
      </c>
      <c r="W34" s="54">
        <v>0</v>
      </c>
      <c r="X34" s="12">
        <v>3.5</v>
      </c>
      <c r="Y34" s="12">
        <v>3.5</v>
      </c>
      <c r="Z34" s="12">
        <v>3.5</v>
      </c>
      <c r="AA34" s="12">
        <v>3.5</v>
      </c>
      <c r="AB34" s="12">
        <v>3.5</v>
      </c>
      <c r="AC34" s="12">
        <v>3.5</v>
      </c>
      <c r="AD34" s="12">
        <v>3.5</v>
      </c>
      <c r="AE34" s="12">
        <v>3.5</v>
      </c>
      <c r="AF34" s="12">
        <v>3.5</v>
      </c>
      <c r="AG34" s="12">
        <v>3.5</v>
      </c>
      <c r="AH34" s="12">
        <v>3.5</v>
      </c>
      <c r="AI34" s="12">
        <v>3.5</v>
      </c>
      <c r="AJ34" s="12">
        <v>3.5</v>
      </c>
      <c r="AK34" s="12">
        <v>3.5</v>
      </c>
      <c r="AL34" s="12">
        <v>3.5</v>
      </c>
      <c r="AM34" s="12">
        <v>3.5</v>
      </c>
      <c r="AN34" s="71" t="s">
        <v>109</v>
      </c>
      <c r="AO34" s="71" t="s">
        <v>109</v>
      </c>
      <c r="AP34" s="71" t="s">
        <v>109</v>
      </c>
      <c r="AQ34" s="71" t="s">
        <v>109</v>
      </c>
      <c r="AR34" s="71" t="s">
        <v>109</v>
      </c>
      <c r="AS34" s="71" t="s">
        <v>109</v>
      </c>
      <c r="AT34" s="68" t="s">
        <v>109</v>
      </c>
      <c r="AU34" s="68" t="s">
        <v>109</v>
      </c>
      <c r="AV34" s="58" t="s">
        <v>108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9">
        <f t="shared" si="3"/>
        <v>126</v>
      </c>
    </row>
    <row r="35" spans="1:57" s="9" customFormat="1" x14ac:dyDescent="0.2">
      <c r="A35" s="223"/>
      <c r="B35" s="62" t="s">
        <v>115</v>
      </c>
      <c r="C35" s="140" t="s">
        <v>167</v>
      </c>
      <c r="D35" s="49" t="s">
        <v>17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72">
        <v>36</v>
      </c>
      <c r="T35" s="68" t="s">
        <v>109</v>
      </c>
      <c r="U35" s="58" t="s">
        <v>108</v>
      </c>
      <c r="V35" s="54">
        <v>0</v>
      </c>
      <c r="W35" s="54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71" t="s">
        <v>109</v>
      </c>
      <c r="AO35" s="71" t="s">
        <v>109</v>
      </c>
      <c r="AP35" s="71" t="s">
        <v>109</v>
      </c>
      <c r="AQ35" s="71" t="s">
        <v>109</v>
      </c>
      <c r="AR35" s="71" t="s">
        <v>109</v>
      </c>
      <c r="AS35" s="71" t="s">
        <v>109</v>
      </c>
      <c r="AT35" s="68" t="s">
        <v>109</v>
      </c>
      <c r="AU35" s="68" t="s">
        <v>109</v>
      </c>
      <c r="AV35" s="58" t="s">
        <v>108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9">
        <f t="shared" si="3"/>
        <v>36</v>
      </c>
    </row>
    <row r="36" spans="1:57" s="9" customFormat="1" x14ac:dyDescent="0.2">
      <c r="A36" s="223"/>
      <c r="B36" s="140" t="s">
        <v>166</v>
      </c>
      <c r="C36" s="140" t="s">
        <v>168</v>
      </c>
      <c r="D36" s="49" t="s">
        <v>17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8" t="s">
        <v>109</v>
      </c>
      <c r="T36" s="68" t="s">
        <v>109</v>
      </c>
      <c r="U36" s="58" t="s">
        <v>108</v>
      </c>
      <c r="V36" s="54">
        <v>0</v>
      </c>
      <c r="W36" s="54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73">
        <v>36</v>
      </c>
      <c r="AO36" s="71" t="s">
        <v>109</v>
      </c>
      <c r="AP36" s="71" t="s">
        <v>109</v>
      </c>
      <c r="AQ36" s="71" t="s">
        <v>109</v>
      </c>
      <c r="AR36" s="71" t="s">
        <v>109</v>
      </c>
      <c r="AS36" s="71" t="s">
        <v>109</v>
      </c>
      <c r="AT36" s="68" t="s">
        <v>109</v>
      </c>
      <c r="AU36" s="68" t="s">
        <v>109</v>
      </c>
      <c r="AV36" s="58" t="s">
        <v>108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9">
        <f>SUM(E36:BD36)</f>
        <v>36</v>
      </c>
    </row>
    <row r="37" spans="1:57" s="9" customFormat="1" x14ac:dyDescent="0.2">
      <c r="A37" s="223"/>
      <c r="B37" s="244" t="s">
        <v>51</v>
      </c>
      <c r="C37" s="247" t="s">
        <v>52</v>
      </c>
      <c r="D37" s="139" t="s">
        <v>17</v>
      </c>
      <c r="E37" s="144">
        <f>E39+E41+E42</f>
        <v>7</v>
      </c>
      <c r="F37" s="144">
        <f t="shared" ref="F37:AM37" si="25">F39+F41+F42</f>
        <v>7</v>
      </c>
      <c r="G37" s="144">
        <f t="shared" si="25"/>
        <v>7</v>
      </c>
      <c r="H37" s="144">
        <f t="shared" si="25"/>
        <v>7</v>
      </c>
      <c r="I37" s="144">
        <f t="shared" si="25"/>
        <v>7</v>
      </c>
      <c r="J37" s="144">
        <f t="shared" si="25"/>
        <v>7</v>
      </c>
      <c r="K37" s="144">
        <f t="shared" si="25"/>
        <v>7</v>
      </c>
      <c r="L37" s="144">
        <f t="shared" si="25"/>
        <v>7</v>
      </c>
      <c r="M37" s="144">
        <f t="shared" si="25"/>
        <v>7</v>
      </c>
      <c r="N37" s="144">
        <f t="shared" si="25"/>
        <v>7</v>
      </c>
      <c r="O37" s="144">
        <f t="shared" si="25"/>
        <v>7</v>
      </c>
      <c r="P37" s="144">
        <f t="shared" si="25"/>
        <v>7</v>
      </c>
      <c r="Q37" s="144">
        <f>Q39+Q41+Q42</f>
        <v>7</v>
      </c>
      <c r="R37" s="144">
        <f>R39+R41+R42</f>
        <v>7</v>
      </c>
      <c r="S37" s="144">
        <f>SUM(S41:S41)</f>
        <v>0</v>
      </c>
      <c r="T37" s="144">
        <f>SUM(T41:T41)</f>
        <v>36</v>
      </c>
      <c r="U37" s="97" t="s">
        <v>108</v>
      </c>
      <c r="V37" s="144">
        <f t="shared" si="25"/>
        <v>0</v>
      </c>
      <c r="W37" s="144">
        <f t="shared" si="25"/>
        <v>0</v>
      </c>
      <c r="X37" s="144">
        <f t="shared" si="25"/>
        <v>9</v>
      </c>
      <c r="Y37" s="144">
        <f t="shared" si="25"/>
        <v>9</v>
      </c>
      <c r="Z37" s="144">
        <f t="shared" si="25"/>
        <v>9</v>
      </c>
      <c r="AA37" s="144">
        <f t="shared" si="25"/>
        <v>9</v>
      </c>
      <c r="AB37" s="144">
        <f t="shared" si="25"/>
        <v>9</v>
      </c>
      <c r="AC37" s="144">
        <f t="shared" si="25"/>
        <v>9</v>
      </c>
      <c r="AD37" s="144">
        <f t="shared" si="25"/>
        <v>9</v>
      </c>
      <c r="AE37" s="144">
        <f t="shared" si="25"/>
        <v>9</v>
      </c>
      <c r="AF37" s="144">
        <f t="shared" si="25"/>
        <v>10</v>
      </c>
      <c r="AG37" s="144">
        <f t="shared" si="25"/>
        <v>10</v>
      </c>
      <c r="AH37" s="144">
        <f t="shared" si="25"/>
        <v>10</v>
      </c>
      <c r="AI37" s="144">
        <f t="shared" si="25"/>
        <v>10</v>
      </c>
      <c r="AJ37" s="144">
        <f t="shared" si="25"/>
        <v>9</v>
      </c>
      <c r="AK37" s="144">
        <f t="shared" si="25"/>
        <v>9</v>
      </c>
      <c r="AL37" s="144">
        <f t="shared" si="25"/>
        <v>9</v>
      </c>
      <c r="AM37" s="144">
        <f t="shared" si="25"/>
        <v>9</v>
      </c>
      <c r="AN37" s="144">
        <f>SUM(AN41:AN42)</f>
        <v>0</v>
      </c>
      <c r="AO37" s="144">
        <f t="shared" ref="AO37:AU37" si="26">SUM(AO41:AO42)</f>
        <v>36</v>
      </c>
      <c r="AP37" s="144">
        <f t="shared" si="26"/>
        <v>36</v>
      </c>
      <c r="AQ37" s="144">
        <f t="shared" si="26"/>
        <v>36</v>
      </c>
      <c r="AR37" s="144">
        <f t="shared" si="26"/>
        <v>36</v>
      </c>
      <c r="AS37" s="144">
        <f t="shared" si="26"/>
        <v>0</v>
      </c>
      <c r="AT37" s="144">
        <f t="shared" si="26"/>
        <v>0</v>
      </c>
      <c r="AU37" s="144">
        <f t="shared" si="26"/>
        <v>0</v>
      </c>
      <c r="AV37" s="97" t="s">
        <v>108</v>
      </c>
      <c r="AW37" s="144">
        <v>0</v>
      </c>
      <c r="AX37" s="144">
        <v>0</v>
      </c>
      <c r="AY37" s="144">
        <v>0</v>
      </c>
      <c r="AZ37" s="144">
        <v>0</v>
      </c>
      <c r="BA37" s="144">
        <v>0</v>
      </c>
      <c r="BB37" s="144">
        <v>0</v>
      </c>
      <c r="BC37" s="144">
        <v>0</v>
      </c>
      <c r="BD37" s="144">
        <v>0</v>
      </c>
      <c r="BE37" s="142">
        <f t="shared" si="3"/>
        <v>426</v>
      </c>
    </row>
    <row r="38" spans="1:57" s="9" customFormat="1" ht="27.75" customHeight="1" x14ac:dyDescent="0.2">
      <c r="A38" s="223"/>
      <c r="B38" s="244"/>
      <c r="C38" s="247"/>
      <c r="D38" s="154" t="s">
        <v>18</v>
      </c>
      <c r="E38" s="144">
        <f>E40</f>
        <v>3.5</v>
      </c>
      <c r="F38" s="144">
        <f t="shared" ref="F38:AM38" si="27">F40</f>
        <v>3.5</v>
      </c>
      <c r="G38" s="144">
        <f t="shared" si="27"/>
        <v>3.5</v>
      </c>
      <c r="H38" s="144">
        <f t="shared" si="27"/>
        <v>3.5</v>
      </c>
      <c r="I38" s="144">
        <f t="shared" si="27"/>
        <v>3.5</v>
      </c>
      <c r="J38" s="144">
        <f t="shared" si="27"/>
        <v>3.5</v>
      </c>
      <c r="K38" s="144">
        <f t="shared" si="27"/>
        <v>3.5</v>
      </c>
      <c r="L38" s="144">
        <f t="shared" si="27"/>
        <v>3.5</v>
      </c>
      <c r="M38" s="144">
        <f t="shared" si="27"/>
        <v>3.5</v>
      </c>
      <c r="N38" s="144">
        <f t="shared" si="27"/>
        <v>3.5</v>
      </c>
      <c r="O38" s="144">
        <f t="shared" si="27"/>
        <v>3.5</v>
      </c>
      <c r="P38" s="144">
        <f>P40</f>
        <v>3.5</v>
      </c>
      <c r="Q38" s="144">
        <f>Q40</f>
        <v>3.5</v>
      </c>
      <c r="R38" s="144">
        <f>R40</f>
        <v>3.5</v>
      </c>
      <c r="S38" s="144">
        <v>0</v>
      </c>
      <c r="T38" s="144">
        <v>0</v>
      </c>
      <c r="U38" s="97" t="s">
        <v>108</v>
      </c>
      <c r="V38" s="144">
        <f t="shared" si="27"/>
        <v>0</v>
      </c>
      <c r="W38" s="144">
        <f t="shared" si="27"/>
        <v>0</v>
      </c>
      <c r="X38" s="144">
        <f t="shared" si="27"/>
        <v>4.5</v>
      </c>
      <c r="Y38" s="144">
        <f t="shared" si="27"/>
        <v>4.5</v>
      </c>
      <c r="Z38" s="144">
        <f t="shared" si="27"/>
        <v>4.5</v>
      </c>
      <c r="AA38" s="144">
        <f t="shared" si="27"/>
        <v>4.5</v>
      </c>
      <c r="AB38" s="144">
        <f t="shared" si="27"/>
        <v>4.5</v>
      </c>
      <c r="AC38" s="144">
        <f t="shared" si="27"/>
        <v>4.5</v>
      </c>
      <c r="AD38" s="144">
        <f t="shared" si="27"/>
        <v>4.5</v>
      </c>
      <c r="AE38" s="144">
        <f t="shared" si="27"/>
        <v>4.5</v>
      </c>
      <c r="AF38" s="144">
        <f t="shared" si="27"/>
        <v>5</v>
      </c>
      <c r="AG38" s="144">
        <f t="shared" si="27"/>
        <v>5</v>
      </c>
      <c r="AH38" s="144">
        <f t="shared" si="27"/>
        <v>5</v>
      </c>
      <c r="AI38" s="144">
        <f t="shared" si="27"/>
        <v>5</v>
      </c>
      <c r="AJ38" s="144">
        <f t="shared" si="27"/>
        <v>4.5</v>
      </c>
      <c r="AK38" s="144">
        <f t="shared" si="27"/>
        <v>4.5</v>
      </c>
      <c r="AL38" s="144">
        <f t="shared" si="27"/>
        <v>4.5</v>
      </c>
      <c r="AM38" s="144">
        <f t="shared" si="27"/>
        <v>4.5</v>
      </c>
      <c r="AN38" s="144">
        <v>0</v>
      </c>
      <c r="AO38" s="144">
        <v>0</v>
      </c>
      <c r="AP38" s="144">
        <v>0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97" t="s">
        <v>108</v>
      </c>
      <c r="AW38" s="144">
        <v>0</v>
      </c>
      <c r="AX38" s="144">
        <v>0</v>
      </c>
      <c r="AY38" s="144">
        <v>0</v>
      </c>
      <c r="AZ38" s="144">
        <v>0</v>
      </c>
      <c r="BA38" s="144">
        <v>0</v>
      </c>
      <c r="BB38" s="144">
        <v>0</v>
      </c>
      <c r="BC38" s="144">
        <v>0</v>
      </c>
      <c r="BD38" s="144">
        <v>0</v>
      </c>
      <c r="BE38" s="142">
        <f t="shared" si="3"/>
        <v>123</v>
      </c>
    </row>
    <row r="39" spans="1:57" x14ac:dyDescent="0.2">
      <c r="A39" s="223"/>
      <c r="B39" s="226" t="s">
        <v>53</v>
      </c>
      <c r="C39" s="181" t="s">
        <v>52</v>
      </c>
      <c r="D39" s="2" t="s">
        <v>17</v>
      </c>
      <c r="E39" s="11">
        <v>7</v>
      </c>
      <c r="F39" s="11">
        <v>7</v>
      </c>
      <c r="G39" s="11">
        <v>7</v>
      </c>
      <c r="H39" s="11">
        <v>7</v>
      </c>
      <c r="I39" s="11">
        <v>7</v>
      </c>
      <c r="J39" s="11">
        <v>7</v>
      </c>
      <c r="K39" s="11">
        <v>7</v>
      </c>
      <c r="L39" s="11">
        <v>7</v>
      </c>
      <c r="M39" s="11">
        <v>7</v>
      </c>
      <c r="N39" s="11">
        <v>7</v>
      </c>
      <c r="O39" s="11">
        <v>7</v>
      </c>
      <c r="P39" s="11">
        <v>7</v>
      </c>
      <c r="Q39" s="11">
        <v>7</v>
      </c>
      <c r="R39" s="11">
        <v>7</v>
      </c>
      <c r="S39" s="71" t="s">
        <v>109</v>
      </c>
      <c r="T39" s="71" t="s">
        <v>109</v>
      </c>
      <c r="U39" s="55" t="s">
        <v>108</v>
      </c>
      <c r="V39" s="54">
        <v>0</v>
      </c>
      <c r="W39" s="54">
        <v>0</v>
      </c>
      <c r="X39" s="12">
        <v>9</v>
      </c>
      <c r="Y39" s="12">
        <v>9</v>
      </c>
      <c r="Z39" s="12">
        <v>9</v>
      </c>
      <c r="AA39" s="12">
        <v>9</v>
      </c>
      <c r="AB39" s="12">
        <v>9</v>
      </c>
      <c r="AC39" s="12">
        <v>9</v>
      </c>
      <c r="AD39" s="12">
        <v>9</v>
      </c>
      <c r="AE39" s="51">
        <v>9</v>
      </c>
      <c r="AF39" s="53">
        <v>10</v>
      </c>
      <c r="AG39" s="53">
        <v>10</v>
      </c>
      <c r="AH39" s="53">
        <v>10</v>
      </c>
      <c r="AI39" s="53">
        <v>10</v>
      </c>
      <c r="AJ39" s="51">
        <v>9</v>
      </c>
      <c r="AK39" s="51">
        <v>9</v>
      </c>
      <c r="AL39" s="12">
        <v>9</v>
      </c>
      <c r="AM39" s="12">
        <v>9</v>
      </c>
      <c r="AN39" s="71" t="s">
        <v>109</v>
      </c>
      <c r="AO39" s="71" t="s">
        <v>109</v>
      </c>
      <c r="AP39" s="71" t="s">
        <v>109</v>
      </c>
      <c r="AQ39" s="71" t="s">
        <v>109</v>
      </c>
      <c r="AR39" s="71" t="s">
        <v>109</v>
      </c>
      <c r="AS39" s="71" t="s">
        <v>109</v>
      </c>
      <c r="AT39" s="71" t="s">
        <v>109</v>
      </c>
      <c r="AU39" s="71" t="s">
        <v>109</v>
      </c>
      <c r="AV39" s="58" t="s">
        <v>108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9">
        <f t="shared" ref="BE39:BE56" si="28">SUM(E39:BD39)</f>
        <v>246</v>
      </c>
    </row>
    <row r="40" spans="1:57" ht="22.5" customHeight="1" x14ac:dyDescent="0.2">
      <c r="A40" s="223"/>
      <c r="B40" s="226"/>
      <c r="C40" s="181"/>
      <c r="D40" s="6" t="s">
        <v>18</v>
      </c>
      <c r="E40" s="11">
        <v>3.5</v>
      </c>
      <c r="F40" s="11">
        <v>3.5</v>
      </c>
      <c r="G40" s="11">
        <v>3.5</v>
      </c>
      <c r="H40" s="11">
        <v>3.5</v>
      </c>
      <c r="I40" s="11">
        <v>3.5</v>
      </c>
      <c r="J40" s="11">
        <v>3.5</v>
      </c>
      <c r="K40" s="11">
        <v>3.5</v>
      </c>
      <c r="L40" s="11">
        <v>3.5</v>
      </c>
      <c r="M40" s="11">
        <v>3.5</v>
      </c>
      <c r="N40" s="11">
        <v>3.5</v>
      </c>
      <c r="O40" s="11">
        <v>3.5</v>
      </c>
      <c r="P40" s="11">
        <v>3.5</v>
      </c>
      <c r="Q40" s="11">
        <v>3.5</v>
      </c>
      <c r="R40" s="11">
        <v>3.5</v>
      </c>
      <c r="S40" s="71" t="s">
        <v>109</v>
      </c>
      <c r="T40" s="71" t="s">
        <v>109</v>
      </c>
      <c r="U40" s="55" t="s">
        <v>108</v>
      </c>
      <c r="V40" s="54">
        <v>0</v>
      </c>
      <c r="W40" s="54">
        <v>0</v>
      </c>
      <c r="X40" s="12">
        <v>4.5</v>
      </c>
      <c r="Y40" s="12">
        <v>4.5</v>
      </c>
      <c r="Z40" s="12">
        <v>4.5</v>
      </c>
      <c r="AA40" s="12">
        <v>4.5</v>
      </c>
      <c r="AB40" s="12">
        <v>4.5</v>
      </c>
      <c r="AC40" s="12">
        <v>4.5</v>
      </c>
      <c r="AD40" s="12">
        <v>4.5</v>
      </c>
      <c r="AE40" s="12">
        <v>4.5</v>
      </c>
      <c r="AF40" s="53">
        <v>5</v>
      </c>
      <c r="AG40" s="53">
        <v>5</v>
      </c>
      <c r="AH40" s="53">
        <v>5</v>
      </c>
      <c r="AI40" s="53">
        <v>5</v>
      </c>
      <c r="AJ40" s="12">
        <v>4.5</v>
      </c>
      <c r="AK40" s="12">
        <v>4.5</v>
      </c>
      <c r="AL40" s="12">
        <v>4.5</v>
      </c>
      <c r="AM40" s="12">
        <v>4.5</v>
      </c>
      <c r="AN40" s="71" t="s">
        <v>109</v>
      </c>
      <c r="AO40" s="71" t="s">
        <v>109</v>
      </c>
      <c r="AP40" s="71" t="s">
        <v>109</v>
      </c>
      <c r="AQ40" s="71" t="s">
        <v>109</v>
      </c>
      <c r="AR40" s="71" t="s">
        <v>109</v>
      </c>
      <c r="AS40" s="71" t="s">
        <v>109</v>
      </c>
      <c r="AT40" s="71" t="s">
        <v>109</v>
      </c>
      <c r="AU40" s="71" t="s">
        <v>109</v>
      </c>
      <c r="AV40" s="58" t="s">
        <v>108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9">
        <f t="shared" si="28"/>
        <v>123</v>
      </c>
    </row>
    <row r="41" spans="1:57" x14ac:dyDescent="0.2">
      <c r="A41" s="223"/>
      <c r="B41" s="6" t="s">
        <v>116</v>
      </c>
      <c r="C41" s="140" t="s">
        <v>167</v>
      </c>
      <c r="D41" s="2" t="s">
        <v>17</v>
      </c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71" t="s">
        <v>109</v>
      </c>
      <c r="T41" s="72">
        <v>36</v>
      </c>
      <c r="U41" s="55" t="s">
        <v>108</v>
      </c>
      <c r="V41" s="54">
        <v>0</v>
      </c>
      <c r="W41" s="54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  <c r="AI41" s="11"/>
      <c r="AJ41" s="11"/>
      <c r="AK41" s="11"/>
      <c r="AL41" s="12"/>
      <c r="AM41" s="11"/>
      <c r="AN41" s="71" t="s">
        <v>109</v>
      </c>
      <c r="AO41" s="73">
        <v>36</v>
      </c>
      <c r="AP41" s="73">
        <v>36</v>
      </c>
      <c r="AQ41" s="71" t="s">
        <v>109</v>
      </c>
      <c r="AR41" s="71" t="s">
        <v>109</v>
      </c>
      <c r="AS41" s="71" t="s">
        <v>109</v>
      </c>
      <c r="AT41" s="71" t="s">
        <v>109</v>
      </c>
      <c r="AU41" s="71" t="s">
        <v>109</v>
      </c>
      <c r="AV41" s="58" t="s">
        <v>108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9">
        <f t="shared" si="28"/>
        <v>108</v>
      </c>
    </row>
    <row r="42" spans="1:57" x14ac:dyDescent="0.2">
      <c r="A42" s="223"/>
      <c r="B42" s="6" t="s">
        <v>117</v>
      </c>
      <c r="C42" s="140" t="s">
        <v>168</v>
      </c>
      <c r="D42" s="2" t="s">
        <v>17</v>
      </c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71" t="s">
        <v>109</v>
      </c>
      <c r="T42" s="71" t="s">
        <v>109</v>
      </c>
      <c r="U42" s="55" t="s">
        <v>108</v>
      </c>
      <c r="V42" s="54">
        <v>0</v>
      </c>
      <c r="W42" s="54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  <c r="AI42" s="11"/>
      <c r="AJ42" s="11"/>
      <c r="AK42" s="11"/>
      <c r="AL42" s="12"/>
      <c r="AM42" s="11"/>
      <c r="AN42" s="71" t="s">
        <v>109</v>
      </c>
      <c r="AO42" s="71" t="s">
        <v>109</v>
      </c>
      <c r="AP42" s="71" t="s">
        <v>109</v>
      </c>
      <c r="AQ42" s="73">
        <v>36</v>
      </c>
      <c r="AR42" s="73">
        <v>36</v>
      </c>
      <c r="AS42" s="71" t="s">
        <v>109</v>
      </c>
      <c r="AT42" s="71" t="s">
        <v>109</v>
      </c>
      <c r="AU42" s="71" t="s">
        <v>109</v>
      </c>
      <c r="AV42" s="58" t="s">
        <v>108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9">
        <f t="shared" si="28"/>
        <v>72</v>
      </c>
    </row>
    <row r="43" spans="1:57" x14ac:dyDescent="0.2">
      <c r="A43" s="223"/>
      <c r="B43" s="248" t="s">
        <v>119</v>
      </c>
      <c r="C43" s="250" t="s">
        <v>79</v>
      </c>
      <c r="D43" s="161" t="s">
        <v>17</v>
      </c>
      <c r="E43" s="144">
        <f>SUM(E45)</f>
        <v>0</v>
      </c>
      <c r="F43" s="144">
        <f t="shared" ref="F43:P43" si="29">SUM(F45)</f>
        <v>0</v>
      </c>
      <c r="G43" s="144">
        <f t="shared" si="29"/>
        <v>0</v>
      </c>
      <c r="H43" s="144">
        <f t="shared" si="29"/>
        <v>0</v>
      </c>
      <c r="I43" s="144">
        <f t="shared" si="29"/>
        <v>0</v>
      </c>
      <c r="J43" s="144">
        <f t="shared" si="29"/>
        <v>0</v>
      </c>
      <c r="K43" s="144">
        <f t="shared" si="29"/>
        <v>0</v>
      </c>
      <c r="L43" s="144">
        <f t="shared" si="29"/>
        <v>0</v>
      </c>
      <c r="M43" s="144">
        <f t="shared" si="29"/>
        <v>0</v>
      </c>
      <c r="N43" s="144">
        <f t="shared" si="29"/>
        <v>0</v>
      </c>
      <c r="O43" s="144">
        <f t="shared" si="29"/>
        <v>0</v>
      </c>
      <c r="P43" s="144">
        <f t="shared" si="29"/>
        <v>0</v>
      </c>
      <c r="Q43" s="144">
        <f>SUM(Q45)</f>
        <v>0</v>
      </c>
      <c r="R43" s="144">
        <f>SUM(R45)</f>
        <v>0</v>
      </c>
      <c r="S43" s="144">
        <f>SUM(S47)</f>
        <v>0</v>
      </c>
      <c r="T43" s="144">
        <f>SUM(T47)</f>
        <v>0</v>
      </c>
      <c r="U43" s="166" t="s">
        <v>108</v>
      </c>
      <c r="V43" s="143">
        <v>0</v>
      </c>
      <c r="W43" s="143">
        <v>0</v>
      </c>
      <c r="X43" s="143">
        <f t="shared" ref="X43:AU44" si="30">SUM(X45)</f>
        <v>7</v>
      </c>
      <c r="Y43" s="143">
        <f t="shared" si="30"/>
        <v>7</v>
      </c>
      <c r="Z43" s="143">
        <f t="shared" si="30"/>
        <v>7</v>
      </c>
      <c r="AA43" s="143">
        <f t="shared" si="30"/>
        <v>7</v>
      </c>
      <c r="AB43" s="143">
        <f t="shared" si="30"/>
        <v>7</v>
      </c>
      <c r="AC43" s="143">
        <f t="shared" si="30"/>
        <v>7</v>
      </c>
      <c r="AD43" s="143">
        <f t="shared" si="30"/>
        <v>7</v>
      </c>
      <c r="AE43" s="143">
        <f t="shared" si="30"/>
        <v>7</v>
      </c>
      <c r="AF43" s="143">
        <f t="shared" si="30"/>
        <v>7</v>
      </c>
      <c r="AG43" s="143">
        <f t="shared" si="30"/>
        <v>7</v>
      </c>
      <c r="AH43" s="143">
        <f t="shared" si="30"/>
        <v>7</v>
      </c>
      <c r="AI43" s="143">
        <f t="shared" si="30"/>
        <v>7</v>
      </c>
      <c r="AJ43" s="143">
        <f t="shared" si="30"/>
        <v>7</v>
      </c>
      <c r="AK43" s="143">
        <f t="shared" si="30"/>
        <v>7</v>
      </c>
      <c r="AL43" s="143">
        <f t="shared" si="30"/>
        <v>7</v>
      </c>
      <c r="AM43" s="143">
        <f t="shared" si="30"/>
        <v>7</v>
      </c>
      <c r="AN43" s="143">
        <f>SUM(AN47)</f>
        <v>0</v>
      </c>
      <c r="AO43" s="143">
        <f t="shared" ref="AO43:AU43" si="31">SUM(AO47)</f>
        <v>0</v>
      </c>
      <c r="AP43" s="143">
        <f t="shared" si="31"/>
        <v>0</v>
      </c>
      <c r="AQ43" s="143">
        <f t="shared" si="31"/>
        <v>0</v>
      </c>
      <c r="AR43" s="143">
        <f t="shared" si="31"/>
        <v>0</v>
      </c>
      <c r="AS43" s="143">
        <f t="shared" si="31"/>
        <v>36</v>
      </c>
      <c r="AT43" s="143">
        <f t="shared" si="31"/>
        <v>0</v>
      </c>
      <c r="AU43" s="143">
        <f t="shared" si="31"/>
        <v>0</v>
      </c>
      <c r="AV43" s="97" t="s">
        <v>108</v>
      </c>
      <c r="AW43" s="144">
        <v>0</v>
      </c>
      <c r="AX43" s="144">
        <v>0</v>
      </c>
      <c r="AY43" s="144">
        <v>0</v>
      </c>
      <c r="AZ43" s="144">
        <v>0</v>
      </c>
      <c r="BA43" s="144">
        <v>0</v>
      </c>
      <c r="BB43" s="144">
        <v>0</v>
      </c>
      <c r="BC43" s="144">
        <v>0</v>
      </c>
      <c r="BD43" s="93">
        <v>0</v>
      </c>
      <c r="BE43" s="142">
        <f t="shared" si="28"/>
        <v>148</v>
      </c>
    </row>
    <row r="44" spans="1:57" ht="21.75" customHeight="1" x14ac:dyDescent="0.2">
      <c r="A44" s="223"/>
      <c r="B44" s="249"/>
      <c r="C44" s="251"/>
      <c r="D44" s="161" t="s">
        <v>18</v>
      </c>
      <c r="E44" s="144">
        <f>SUM(E46)</f>
        <v>0</v>
      </c>
      <c r="F44" s="144">
        <f t="shared" ref="F44:T44" si="32">SUM(F46)</f>
        <v>0</v>
      </c>
      <c r="G44" s="144">
        <f t="shared" si="32"/>
        <v>0</v>
      </c>
      <c r="H44" s="144">
        <f t="shared" si="32"/>
        <v>0</v>
      </c>
      <c r="I44" s="144">
        <f t="shared" si="32"/>
        <v>0</v>
      </c>
      <c r="J44" s="144">
        <f t="shared" si="32"/>
        <v>0</v>
      </c>
      <c r="K44" s="144">
        <f t="shared" si="32"/>
        <v>0</v>
      </c>
      <c r="L44" s="144">
        <f t="shared" si="32"/>
        <v>0</v>
      </c>
      <c r="M44" s="144">
        <f t="shared" si="32"/>
        <v>0</v>
      </c>
      <c r="N44" s="144">
        <f t="shared" si="32"/>
        <v>0</v>
      </c>
      <c r="O44" s="144">
        <f t="shared" si="32"/>
        <v>0</v>
      </c>
      <c r="P44" s="144">
        <f t="shared" si="32"/>
        <v>0</v>
      </c>
      <c r="Q44" s="144">
        <f>SUM(Q46)</f>
        <v>0</v>
      </c>
      <c r="R44" s="144">
        <f>SUM(R46)</f>
        <v>0</v>
      </c>
      <c r="S44" s="144">
        <f>SUM(S46)</f>
        <v>0</v>
      </c>
      <c r="T44" s="144">
        <f t="shared" si="32"/>
        <v>0</v>
      </c>
      <c r="U44" s="166" t="s">
        <v>108</v>
      </c>
      <c r="V44" s="143">
        <v>0</v>
      </c>
      <c r="W44" s="143">
        <v>0</v>
      </c>
      <c r="X44" s="143">
        <f t="shared" si="30"/>
        <v>3.5</v>
      </c>
      <c r="Y44" s="143">
        <f t="shared" si="30"/>
        <v>3.5</v>
      </c>
      <c r="Z44" s="143">
        <f t="shared" si="30"/>
        <v>3.5</v>
      </c>
      <c r="AA44" s="143">
        <f t="shared" si="30"/>
        <v>3.5</v>
      </c>
      <c r="AB44" s="143">
        <f t="shared" si="30"/>
        <v>3.5</v>
      </c>
      <c r="AC44" s="143">
        <f t="shared" si="30"/>
        <v>3.5</v>
      </c>
      <c r="AD44" s="143">
        <f t="shared" si="30"/>
        <v>3.5</v>
      </c>
      <c r="AE44" s="143">
        <f t="shared" si="30"/>
        <v>3.5</v>
      </c>
      <c r="AF44" s="143">
        <f t="shared" si="30"/>
        <v>3.5</v>
      </c>
      <c r="AG44" s="143">
        <f t="shared" si="30"/>
        <v>3.5</v>
      </c>
      <c r="AH44" s="143">
        <f t="shared" si="30"/>
        <v>3.5</v>
      </c>
      <c r="AI44" s="143">
        <f t="shared" si="30"/>
        <v>3.5</v>
      </c>
      <c r="AJ44" s="143">
        <f t="shared" si="30"/>
        <v>3.5</v>
      </c>
      <c r="AK44" s="143">
        <f t="shared" si="30"/>
        <v>3.5</v>
      </c>
      <c r="AL44" s="143">
        <f t="shared" si="30"/>
        <v>3.5</v>
      </c>
      <c r="AM44" s="143">
        <f t="shared" si="30"/>
        <v>3.5</v>
      </c>
      <c r="AN44" s="143">
        <f t="shared" si="30"/>
        <v>0</v>
      </c>
      <c r="AO44" s="143">
        <f t="shared" si="30"/>
        <v>0</v>
      </c>
      <c r="AP44" s="143">
        <f t="shared" si="30"/>
        <v>0</v>
      </c>
      <c r="AQ44" s="143">
        <f t="shared" si="30"/>
        <v>0</v>
      </c>
      <c r="AR44" s="143">
        <f t="shared" si="30"/>
        <v>0</v>
      </c>
      <c r="AS44" s="143">
        <f t="shared" si="30"/>
        <v>0</v>
      </c>
      <c r="AT44" s="143">
        <f t="shared" si="30"/>
        <v>0</v>
      </c>
      <c r="AU44" s="143">
        <f t="shared" si="30"/>
        <v>0</v>
      </c>
      <c r="AV44" s="97" t="s">
        <v>108</v>
      </c>
      <c r="AW44" s="144">
        <v>0</v>
      </c>
      <c r="AX44" s="144">
        <v>0</v>
      </c>
      <c r="AY44" s="144">
        <v>0</v>
      </c>
      <c r="AZ44" s="144">
        <v>0</v>
      </c>
      <c r="BA44" s="144">
        <v>0</v>
      </c>
      <c r="BB44" s="144">
        <v>0</v>
      </c>
      <c r="BC44" s="144">
        <v>0</v>
      </c>
      <c r="BD44" s="93">
        <v>0</v>
      </c>
      <c r="BE44" s="142">
        <f t="shared" si="28"/>
        <v>56</v>
      </c>
    </row>
    <row r="45" spans="1:57" x14ac:dyDescent="0.2">
      <c r="A45" s="223"/>
      <c r="B45" s="227" t="s">
        <v>71</v>
      </c>
      <c r="C45" s="227" t="s">
        <v>79</v>
      </c>
      <c r="D45" s="2" t="s">
        <v>17</v>
      </c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71" t="s">
        <v>109</v>
      </c>
      <c r="T45" s="71" t="s">
        <v>109</v>
      </c>
      <c r="U45" s="55" t="s">
        <v>108</v>
      </c>
      <c r="V45" s="54">
        <v>0</v>
      </c>
      <c r="W45" s="54">
        <v>0</v>
      </c>
      <c r="X45" s="11">
        <v>7</v>
      </c>
      <c r="Y45" s="11">
        <v>7</v>
      </c>
      <c r="Z45" s="11">
        <v>7</v>
      </c>
      <c r="AA45" s="11">
        <v>7</v>
      </c>
      <c r="AB45" s="11">
        <v>7</v>
      </c>
      <c r="AC45" s="11">
        <v>7</v>
      </c>
      <c r="AD45" s="11">
        <v>7</v>
      </c>
      <c r="AE45" s="11">
        <v>7</v>
      </c>
      <c r="AF45" s="11">
        <v>7</v>
      </c>
      <c r="AG45" s="11">
        <v>7</v>
      </c>
      <c r="AH45" s="11">
        <v>7</v>
      </c>
      <c r="AI45" s="11">
        <v>7</v>
      </c>
      <c r="AJ45" s="11">
        <v>7</v>
      </c>
      <c r="AK45" s="11">
        <v>7</v>
      </c>
      <c r="AL45" s="11">
        <v>7</v>
      </c>
      <c r="AM45" s="11">
        <v>7</v>
      </c>
      <c r="AN45" s="71" t="s">
        <v>109</v>
      </c>
      <c r="AO45" s="71" t="s">
        <v>109</v>
      </c>
      <c r="AP45" s="71" t="s">
        <v>109</v>
      </c>
      <c r="AQ45" s="71" t="s">
        <v>109</v>
      </c>
      <c r="AR45" s="71" t="s">
        <v>109</v>
      </c>
      <c r="AS45" s="71" t="s">
        <v>109</v>
      </c>
      <c r="AT45" s="71" t="s">
        <v>109</v>
      </c>
      <c r="AU45" s="71" t="s">
        <v>109</v>
      </c>
      <c r="AV45" s="58" t="s">
        <v>108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9">
        <f t="shared" si="28"/>
        <v>112</v>
      </c>
    </row>
    <row r="46" spans="1:57" ht="18.75" customHeight="1" x14ac:dyDescent="0.2">
      <c r="A46" s="223"/>
      <c r="B46" s="228"/>
      <c r="C46" s="228"/>
      <c r="D46" s="6" t="s">
        <v>18</v>
      </c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71" t="s">
        <v>109</v>
      </c>
      <c r="T46" s="71" t="s">
        <v>109</v>
      </c>
      <c r="U46" s="55" t="s">
        <v>108</v>
      </c>
      <c r="V46" s="54">
        <v>0</v>
      </c>
      <c r="W46" s="54">
        <v>0</v>
      </c>
      <c r="X46" s="11">
        <v>3.5</v>
      </c>
      <c r="Y46" s="11">
        <v>3.5</v>
      </c>
      <c r="Z46" s="11">
        <v>3.5</v>
      </c>
      <c r="AA46" s="11">
        <v>3.5</v>
      </c>
      <c r="AB46" s="11">
        <v>3.5</v>
      </c>
      <c r="AC46" s="11">
        <v>3.5</v>
      </c>
      <c r="AD46" s="11">
        <v>3.5</v>
      </c>
      <c r="AE46" s="11">
        <v>3.5</v>
      </c>
      <c r="AF46" s="11">
        <v>3.5</v>
      </c>
      <c r="AG46" s="11">
        <v>3.5</v>
      </c>
      <c r="AH46" s="11">
        <v>3.5</v>
      </c>
      <c r="AI46" s="11">
        <v>3.5</v>
      </c>
      <c r="AJ46" s="11">
        <v>3.5</v>
      </c>
      <c r="AK46" s="11">
        <v>3.5</v>
      </c>
      <c r="AL46" s="11">
        <v>3.5</v>
      </c>
      <c r="AM46" s="11">
        <v>3.5</v>
      </c>
      <c r="AN46" s="71" t="s">
        <v>109</v>
      </c>
      <c r="AO46" s="71" t="s">
        <v>109</v>
      </c>
      <c r="AP46" s="71" t="s">
        <v>109</v>
      </c>
      <c r="AQ46" s="71" t="s">
        <v>109</v>
      </c>
      <c r="AR46" s="71" t="s">
        <v>109</v>
      </c>
      <c r="AS46" s="71" t="s">
        <v>109</v>
      </c>
      <c r="AT46" s="71" t="s">
        <v>109</v>
      </c>
      <c r="AU46" s="71" t="s">
        <v>109</v>
      </c>
      <c r="AV46" s="58" t="s">
        <v>108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9">
        <f t="shared" si="28"/>
        <v>56</v>
      </c>
    </row>
    <row r="47" spans="1:57" x14ac:dyDescent="0.2">
      <c r="A47" s="223"/>
      <c r="B47" s="162" t="s">
        <v>120</v>
      </c>
      <c r="C47" s="162" t="s">
        <v>167</v>
      </c>
      <c r="D47" s="161" t="s">
        <v>17</v>
      </c>
      <c r="E47" s="93"/>
      <c r="F47" s="93"/>
      <c r="G47" s="93"/>
      <c r="H47" s="93"/>
      <c r="I47" s="93"/>
      <c r="J47" s="93"/>
      <c r="K47" s="93"/>
      <c r="L47" s="90"/>
      <c r="M47" s="90"/>
      <c r="N47" s="90"/>
      <c r="O47" s="90"/>
      <c r="P47" s="90"/>
      <c r="Q47" s="90"/>
      <c r="R47" s="90"/>
      <c r="S47" s="90" t="s">
        <v>109</v>
      </c>
      <c r="T47" s="90" t="s">
        <v>109</v>
      </c>
      <c r="U47" s="55" t="s">
        <v>108</v>
      </c>
      <c r="V47" s="90">
        <v>0</v>
      </c>
      <c r="W47" s="90">
        <v>0</v>
      </c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3"/>
      <c r="AI47" s="93"/>
      <c r="AJ47" s="93"/>
      <c r="AK47" s="93"/>
      <c r="AL47" s="90"/>
      <c r="AM47" s="93"/>
      <c r="AN47" s="90" t="s">
        <v>109</v>
      </c>
      <c r="AO47" s="90" t="s">
        <v>109</v>
      </c>
      <c r="AP47" s="90" t="s">
        <v>109</v>
      </c>
      <c r="AQ47" s="90" t="s">
        <v>109</v>
      </c>
      <c r="AR47" s="90" t="s">
        <v>109</v>
      </c>
      <c r="AS47" s="143">
        <v>36</v>
      </c>
      <c r="AT47" s="90" t="s">
        <v>109</v>
      </c>
      <c r="AU47" s="90" t="s">
        <v>109</v>
      </c>
      <c r="AV47" s="58" t="s">
        <v>108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142">
        <f t="shared" si="28"/>
        <v>36</v>
      </c>
    </row>
    <row r="48" spans="1:57" ht="12.75" customHeight="1" x14ac:dyDescent="0.2">
      <c r="A48" s="223"/>
      <c r="B48" s="244" t="s">
        <v>63</v>
      </c>
      <c r="C48" s="208" t="s">
        <v>64</v>
      </c>
      <c r="D48" s="139" t="s">
        <v>17</v>
      </c>
      <c r="E48" s="144">
        <f>SUM(E50)</f>
        <v>5</v>
      </c>
      <c r="F48" s="144">
        <f t="shared" ref="F48:P48" si="33">SUM(F50)</f>
        <v>5</v>
      </c>
      <c r="G48" s="144">
        <f t="shared" si="33"/>
        <v>5</v>
      </c>
      <c r="H48" s="144">
        <f t="shared" si="33"/>
        <v>5</v>
      </c>
      <c r="I48" s="144">
        <f t="shared" si="33"/>
        <v>5</v>
      </c>
      <c r="J48" s="144">
        <f t="shared" si="33"/>
        <v>5</v>
      </c>
      <c r="K48" s="144">
        <f t="shared" si="33"/>
        <v>5</v>
      </c>
      <c r="L48" s="144">
        <f t="shared" si="33"/>
        <v>5</v>
      </c>
      <c r="M48" s="144">
        <f t="shared" si="33"/>
        <v>5</v>
      </c>
      <c r="N48" s="144">
        <f t="shared" si="33"/>
        <v>5</v>
      </c>
      <c r="O48" s="144">
        <f t="shared" si="33"/>
        <v>5</v>
      </c>
      <c r="P48" s="144">
        <f t="shared" si="33"/>
        <v>5</v>
      </c>
      <c r="Q48" s="144">
        <f>SUM(Q50)</f>
        <v>5</v>
      </c>
      <c r="R48" s="144">
        <f>SUM(R50)</f>
        <v>5</v>
      </c>
      <c r="S48" s="143">
        <f>SUM(S52)</f>
        <v>0</v>
      </c>
      <c r="T48" s="143">
        <f>SUM(T52)</f>
        <v>0</v>
      </c>
      <c r="U48" s="166" t="s">
        <v>108</v>
      </c>
      <c r="V48" s="143">
        <v>0</v>
      </c>
      <c r="W48" s="143">
        <v>0</v>
      </c>
      <c r="X48" s="143">
        <f t="shared" ref="X48:AO49" si="34">SUM(X50)</f>
        <v>2</v>
      </c>
      <c r="Y48" s="143">
        <f t="shared" si="34"/>
        <v>2</v>
      </c>
      <c r="Z48" s="143">
        <f t="shared" si="34"/>
        <v>2</v>
      </c>
      <c r="AA48" s="143">
        <f t="shared" si="34"/>
        <v>2</v>
      </c>
      <c r="AB48" s="143">
        <f t="shared" si="34"/>
        <v>2</v>
      </c>
      <c r="AC48" s="143">
        <f t="shared" si="34"/>
        <v>2</v>
      </c>
      <c r="AD48" s="143">
        <f t="shared" si="34"/>
        <v>2</v>
      </c>
      <c r="AE48" s="143">
        <f t="shared" si="34"/>
        <v>2</v>
      </c>
      <c r="AF48" s="143">
        <f t="shared" si="34"/>
        <v>2</v>
      </c>
      <c r="AG48" s="143">
        <f t="shared" si="34"/>
        <v>2</v>
      </c>
      <c r="AH48" s="143">
        <f t="shared" si="34"/>
        <v>2</v>
      </c>
      <c r="AI48" s="143">
        <f t="shared" si="34"/>
        <v>2</v>
      </c>
      <c r="AJ48" s="143">
        <f t="shared" si="34"/>
        <v>2</v>
      </c>
      <c r="AK48" s="143">
        <f t="shared" si="34"/>
        <v>2</v>
      </c>
      <c r="AL48" s="143">
        <f t="shared" si="34"/>
        <v>2</v>
      </c>
      <c r="AM48" s="143">
        <f t="shared" si="34"/>
        <v>2</v>
      </c>
      <c r="AN48" s="143">
        <f>SUM(AN52:AN53)</f>
        <v>0</v>
      </c>
      <c r="AO48" s="143">
        <f t="shared" ref="AO48:AU48" si="35">SUM(AO52:AO53)</f>
        <v>0</v>
      </c>
      <c r="AP48" s="143">
        <f t="shared" si="35"/>
        <v>0</v>
      </c>
      <c r="AQ48" s="143">
        <f t="shared" si="35"/>
        <v>0</v>
      </c>
      <c r="AR48" s="143">
        <f t="shared" si="35"/>
        <v>0</v>
      </c>
      <c r="AS48" s="143">
        <f t="shared" si="35"/>
        <v>0</v>
      </c>
      <c r="AT48" s="143">
        <f t="shared" si="35"/>
        <v>36</v>
      </c>
      <c r="AU48" s="143">
        <f t="shared" si="35"/>
        <v>36</v>
      </c>
      <c r="AV48" s="97" t="s">
        <v>108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142">
        <f t="shared" si="28"/>
        <v>174</v>
      </c>
    </row>
    <row r="49" spans="1:57" ht="12" customHeight="1" x14ac:dyDescent="0.2">
      <c r="A49" s="223"/>
      <c r="B49" s="244"/>
      <c r="C49" s="209"/>
      <c r="D49" s="139" t="s">
        <v>18</v>
      </c>
      <c r="E49" s="144">
        <f>SUM(E51)</f>
        <v>2.5</v>
      </c>
      <c r="F49" s="144">
        <f t="shared" ref="F49:T49" si="36">SUM(F51)</f>
        <v>2.5</v>
      </c>
      <c r="G49" s="144">
        <f t="shared" si="36"/>
        <v>2.5</v>
      </c>
      <c r="H49" s="144">
        <f t="shared" si="36"/>
        <v>2.5</v>
      </c>
      <c r="I49" s="144">
        <f t="shared" si="36"/>
        <v>2.5</v>
      </c>
      <c r="J49" s="144">
        <f t="shared" si="36"/>
        <v>2.5</v>
      </c>
      <c r="K49" s="144">
        <f t="shared" si="36"/>
        <v>2.5</v>
      </c>
      <c r="L49" s="144">
        <f t="shared" si="36"/>
        <v>2.5</v>
      </c>
      <c r="M49" s="144">
        <f t="shared" si="36"/>
        <v>2.5</v>
      </c>
      <c r="N49" s="144">
        <f t="shared" si="36"/>
        <v>2.5</v>
      </c>
      <c r="O49" s="144">
        <f t="shared" si="36"/>
        <v>2.5</v>
      </c>
      <c r="P49" s="144">
        <f t="shared" si="36"/>
        <v>2.5</v>
      </c>
      <c r="Q49" s="144">
        <f>SUM(Q51)</f>
        <v>2.5</v>
      </c>
      <c r="R49" s="144">
        <f>SUM(R51)</f>
        <v>2.5</v>
      </c>
      <c r="S49" s="144">
        <f>SUM(S51)</f>
        <v>0</v>
      </c>
      <c r="T49" s="144">
        <f t="shared" si="36"/>
        <v>0</v>
      </c>
      <c r="U49" s="166" t="s">
        <v>108</v>
      </c>
      <c r="V49" s="143">
        <v>0</v>
      </c>
      <c r="W49" s="143">
        <v>0</v>
      </c>
      <c r="X49" s="143">
        <f t="shared" si="34"/>
        <v>1</v>
      </c>
      <c r="Y49" s="143">
        <f t="shared" si="34"/>
        <v>1</v>
      </c>
      <c r="Z49" s="143">
        <f t="shared" si="34"/>
        <v>1</v>
      </c>
      <c r="AA49" s="143">
        <f t="shared" si="34"/>
        <v>1</v>
      </c>
      <c r="AB49" s="143">
        <f t="shared" si="34"/>
        <v>1</v>
      </c>
      <c r="AC49" s="143">
        <f t="shared" si="34"/>
        <v>1</v>
      </c>
      <c r="AD49" s="143">
        <f t="shared" si="34"/>
        <v>1</v>
      </c>
      <c r="AE49" s="143">
        <f t="shared" si="34"/>
        <v>1</v>
      </c>
      <c r="AF49" s="143">
        <f t="shared" si="34"/>
        <v>1</v>
      </c>
      <c r="AG49" s="143">
        <f t="shared" si="34"/>
        <v>1</v>
      </c>
      <c r="AH49" s="143">
        <f t="shared" si="34"/>
        <v>1</v>
      </c>
      <c r="AI49" s="143">
        <f t="shared" si="34"/>
        <v>1</v>
      </c>
      <c r="AJ49" s="143">
        <f t="shared" si="34"/>
        <v>1</v>
      </c>
      <c r="AK49" s="143">
        <f t="shared" si="34"/>
        <v>1</v>
      </c>
      <c r="AL49" s="143">
        <f t="shared" si="34"/>
        <v>1</v>
      </c>
      <c r="AM49" s="143">
        <f t="shared" si="34"/>
        <v>1</v>
      </c>
      <c r="AN49" s="143">
        <f t="shared" si="34"/>
        <v>0</v>
      </c>
      <c r="AO49" s="143">
        <f t="shared" si="34"/>
        <v>0</v>
      </c>
      <c r="AP49" s="143">
        <f t="shared" ref="AP49:AU49" si="37">SUM(AP51)</f>
        <v>0</v>
      </c>
      <c r="AQ49" s="143">
        <f t="shared" si="37"/>
        <v>0</v>
      </c>
      <c r="AR49" s="143">
        <f t="shared" si="37"/>
        <v>0</v>
      </c>
      <c r="AS49" s="143">
        <f t="shared" si="37"/>
        <v>0</v>
      </c>
      <c r="AT49" s="143">
        <f t="shared" si="37"/>
        <v>0</v>
      </c>
      <c r="AU49" s="143">
        <f t="shared" si="37"/>
        <v>0</v>
      </c>
      <c r="AV49" s="97" t="s">
        <v>108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142">
        <f t="shared" si="28"/>
        <v>51</v>
      </c>
    </row>
    <row r="50" spans="1:57" ht="14.25" customHeight="1" x14ac:dyDescent="0.2">
      <c r="A50" s="223"/>
      <c r="B50" s="226" t="s">
        <v>65</v>
      </c>
      <c r="C50" s="205" t="s">
        <v>64</v>
      </c>
      <c r="D50" s="2" t="s">
        <v>17</v>
      </c>
      <c r="E50" s="11">
        <v>5</v>
      </c>
      <c r="F50" s="11">
        <v>5</v>
      </c>
      <c r="G50" s="11">
        <v>5</v>
      </c>
      <c r="H50" s="11">
        <v>5</v>
      </c>
      <c r="I50" s="11">
        <v>5</v>
      </c>
      <c r="J50" s="11">
        <v>5</v>
      </c>
      <c r="K50" s="11">
        <v>5</v>
      </c>
      <c r="L50" s="11">
        <v>5</v>
      </c>
      <c r="M50" s="11">
        <v>5</v>
      </c>
      <c r="N50" s="11">
        <v>5</v>
      </c>
      <c r="O50" s="11">
        <v>5</v>
      </c>
      <c r="P50" s="11">
        <v>5</v>
      </c>
      <c r="Q50" s="11">
        <v>5</v>
      </c>
      <c r="R50" s="11">
        <v>5</v>
      </c>
      <c r="S50" s="71" t="s">
        <v>109</v>
      </c>
      <c r="T50" s="71" t="s">
        <v>109</v>
      </c>
      <c r="U50" s="55" t="s">
        <v>108</v>
      </c>
      <c r="V50" s="54">
        <v>0</v>
      </c>
      <c r="W50" s="54">
        <v>0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1">
        <v>2</v>
      </c>
      <c r="AD50" s="11">
        <v>2</v>
      </c>
      <c r="AE50" s="11">
        <v>2</v>
      </c>
      <c r="AF50" s="11">
        <v>2</v>
      </c>
      <c r="AG50" s="11">
        <v>2</v>
      </c>
      <c r="AH50" s="11">
        <v>2</v>
      </c>
      <c r="AI50" s="11">
        <v>2</v>
      </c>
      <c r="AJ50" s="11">
        <v>2</v>
      </c>
      <c r="AK50" s="11">
        <v>2</v>
      </c>
      <c r="AL50" s="11">
        <v>2</v>
      </c>
      <c r="AM50" s="11">
        <v>2</v>
      </c>
      <c r="AN50" s="71" t="s">
        <v>109</v>
      </c>
      <c r="AO50" s="71" t="s">
        <v>109</v>
      </c>
      <c r="AP50" s="71" t="s">
        <v>109</v>
      </c>
      <c r="AQ50" s="71" t="s">
        <v>109</v>
      </c>
      <c r="AR50" s="71" t="s">
        <v>109</v>
      </c>
      <c r="AS50" s="71" t="s">
        <v>109</v>
      </c>
      <c r="AT50" s="71" t="s">
        <v>109</v>
      </c>
      <c r="AU50" s="71" t="s">
        <v>109</v>
      </c>
      <c r="AV50" s="58" t="s">
        <v>108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9">
        <f t="shared" si="28"/>
        <v>102</v>
      </c>
    </row>
    <row r="51" spans="1:57" ht="15.75" customHeight="1" x14ac:dyDescent="0.2">
      <c r="A51" s="223"/>
      <c r="B51" s="226"/>
      <c r="C51" s="205"/>
      <c r="D51" s="2" t="s">
        <v>18</v>
      </c>
      <c r="E51" s="11">
        <v>2.5</v>
      </c>
      <c r="F51" s="11">
        <v>2.5</v>
      </c>
      <c r="G51" s="11">
        <v>2.5</v>
      </c>
      <c r="H51" s="11">
        <v>2.5</v>
      </c>
      <c r="I51" s="11">
        <v>2.5</v>
      </c>
      <c r="J51" s="11">
        <v>2.5</v>
      </c>
      <c r="K51" s="11">
        <v>2.5</v>
      </c>
      <c r="L51" s="11">
        <v>2.5</v>
      </c>
      <c r="M51" s="11">
        <v>2.5</v>
      </c>
      <c r="N51" s="11">
        <v>2.5</v>
      </c>
      <c r="O51" s="11">
        <v>2.5</v>
      </c>
      <c r="P51" s="11">
        <v>2.5</v>
      </c>
      <c r="Q51" s="11">
        <v>2.5</v>
      </c>
      <c r="R51" s="11">
        <v>2.5</v>
      </c>
      <c r="S51" s="71" t="s">
        <v>109</v>
      </c>
      <c r="T51" s="71" t="s">
        <v>109</v>
      </c>
      <c r="U51" s="55" t="s">
        <v>108</v>
      </c>
      <c r="V51" s="54">
        <v>0</v>
      </c>
      <c r="W51" s="54">
        <v>0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>
        <v>1</v>
      </c>
      <c r="AE51" s="11">
        <v>1</v>
      </c>
      <c r="AF51" s="11">
        <v>1</v>
      </c>
      <c r="AG51" s="11">
        <v>1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1</v>
      </c>
      <c r="AN51" s="71" t="s">
        <v>109</v>
      </c>
      <c r="AO51" s="71" t="s">
        <v>109</v>
      </c>
      <c r="AP51" s="71" t="s">
        <v>109</v>
      </c>
      <c r="AQ51" s="71" t="s">
        <v>109</v>
      </c>
      <c r="AR51" s="71" t="s">
        <v>109</v>
      </c>
      <c r="AS51" s="71" t="s">
        <v>109</v>
      </c>
      <c r="AT51" s="71" t="s">
        <v>109</v>
      </c>
      <c r="AU51" s="71" t="s">
        <v>109</v>
      </c>
      <c r="AV51" s="58" t="s">
        <v>108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9">
        <f t="shared" si="28"/>
        <v>51</v>
      </c>
    </row>
    <row r="52" spans="1:57" x14ac:dyDescent="0.2">
      <c r="A52" s="223"/>
      <c r="B52" s="2" t="s">
        <v>118</v>
      </c>
      <c r="C52" s="6" t="s">
        <v>167</v>
      </c>
      <c r="D52" s="2" t="s">
        <v>17</v>
      </c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71" t="s">
        <v>109</v>
      </c>
      <c r="T52" s="71" t="s">
        <v>109</v>
      </c>
      <c r="U52" s="55" t="s">
        <v>108</v>
      </c>
      <c r="V52" s="54">
        <v>0</v>
      </c>
      <c r="W52" s="54">
        <v>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1"/>
      <c r="AI52" s="11"/>
      <c r="AJ52" s="11"/>
      <c r="AK52" s="11"/>
      <c r="AL52" s="12"/>
      <c r="AM52" s="11"/>
      <c r="AN52" s="71" t="s">
        <v>109</v>
      </c>
      <c r="AO52" s="71" t="s">
        <v>109</v>
      </c>
      <c r="AP52" s="71" t="s">
        <v>109</v>
      </c>
      <c r="AQ52" s="71" t="s">
        <v>109</v>
      </c>
      <c r="AR52" s="71" t="s">
        <v>109</v>
      </c>
      <c r="AS52" s="71" t="s">
        <v>109</v>
      </c>
      <c r="AT52" s="73">
        <v>36</v>
      </c>
      <c r="AU52" s="71" t="s">
        <v>109</v>
      </c>
      <c r="AV52" s="58" t="s">
        <v>108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9">
        <f t="shared" si="28"/>
        <v>36</v>
      </c>
    </row>
    <row r="53" spans="1:57" x14ac:dyDescent="0.2">
      <c r="A53" s="223"/>
      <c r="B53" s="2" t="s">
        <v>169</v>
      </c>
      <c r="C53" s="6" t="s">
        <v>168</v>
      </c>
      <c r="D53" s="2" t="s">
        <v>17</v>
      </c>
      <c r="E53" s="150"/>
      <c r="F53" s="150"/>
      <c r="G53" s="150"/>
      <c r="H53" s="150"/>
      <c r="I53" s="150"/>
      <c r="J53" s="150"/>
      <c r="K53" s="150"/>
      <c r="L53" s="156"/>
      <c r="M53" s="156"/>
      <c r="N53" s="156"/>
      <c r="O53" s="156"/>
      <c r="P53" s="156"/>
      <c r="Q53" s="156"/>
      <c r="R53" s="156"/>
      <c r="S53" s="71" t="s">
        <v>109</v>
      </c>
      <c r="T53" s="71" t="s">
        <v>109</v>
      </c>
      <c r="U53" s="55" t="s">
        <v>108</v>
      </c>
      <c r="V53" s="54">
        <v>0</v>
      </c>
      <c r="W53" s="54">
        <v>0</v>
      </c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0"/>
      <c r="AI53" s="150"/>
      <c r="AJ53" s="150"/>
      <c r="AK53" s="150"/>
      <c r="AL53" s="156"/>
      <c r="AM53" s="150"/>
      <c r="AN53" s="71" t="s">
        <v>109</v>
      </c>
      <c r="AO53" s="71" t="s">
        <v>109</v>
      </c>
      <c r="AP53" s="71" t="s">
        <v>109</v>
      </c>
      <c r="AQ53" s="71" t="s">
        <v>109</v>
      </c>
      <c r="AR53" s="71" t="s">
        <v>109</v>
      </c>
      <c r="AS53" s="71" t="s">
        <v>109</v>
      </c>
      <c r="AT53" s="71" t="s">
        <v>109</v>
      </c>
      <c r="AU53" s="73">
        <v>36</v>
      </c>
      <c r="AV53" s="157"/>
      <c r="AW53" s="158"/>
      <c r="AX53" s="158"/>
      <c r="AY53" s="158"/>
      <c r="AZ53" s="158"/>
      <c r="BA53" s="158"/>
      <c r="BB53" s="158"/>
      <c r="BC53" s="158"/>
      <c r="BD53" s="158"/>
      <c r="BE53" s="59"/>
    </row>
    <row r="54" spans="1:57" s="9" customFormat="1" ht="21" customHeight="1" x14ac:dyDescent="0.2">
      <c r="A54" s="223"/>
      <c r="B54" s="246" t="s">
        <v>31</v>
      </c>
      <c r="C54" s="246"/>
      <c r="D54" s="246"/>
      <c r="E54" s="163">
        <f>SUM(E21,E15,E7)</f>
        <v>36</v>
      </c>
      <c r="F54" s="163">
        <f t="shared" ref="F54:R54" si="38">SUM(F21,F15,F7)</f>
        <v>36</v>
      </c>
      <c r="G54" s="163">
        <f t="shared" si="38"/>
        <v>36</v>
      </c>
      <c r="H54" s="163">
        <f t="shared" si="38"/>
        <v>36</v>
      </c>
      <c r="I54" s="163">
        <f t="shared" si="38"/>
        <v>36</v>
      </c>
      <c r="J54" s="163">
        <f t="shared" si="38"/>
        <v>36</v>
      </c>
      <c r="K54" s="163">
        <f t="shared" si="38"/>
        <v>36</v>
      </c>
      <c r="L54" s="163">
        <f t="shared" si="38"/>
        <v>36</v>
      </c>
      <c r="M54" s="163">
        <f t="shared" si="38"/>
        <v>36</v>
      </c>
      <c r="N54" s="163">
        <f t="shared" si="38"/>
        <v>36</v>
      </c>
      <c r="O54" s="163">
        <f t="shared" si="38"/>
        <v>36</v>
      </c>
      <c r="P54" s="163">
        <f t="shared" si="38"/>
        <v>36</v>
      </c>
      <c r="Q54" s="163">
        <f t="shared" si="38"/>
        <v>36</v>
      </c>
      <c r="R54" s="163">
        <f t="shared" si="38"/>
        <v>36</v>
      </c>
      <c r="S54" s="163">
        <f>SUM(S29)</f>
        <v>36</v>
      </c>
      <c r="T54" s="163">
        <f>SUM(T29)</f>
        <v>36</v>
      </c>
      <c r="U54" s="165">
        <f t="shared" ref="U54:AJ55" si="39">SUM(U21,U15,U7)</f>
        <v>0</v>
      </c>
      <c r="V54" s="163">
        <f t="shared" si="39"/>
        <v>0</v>
      </c>
      <c r="W54" s="163">
        <f t="shared" si="39"/>
        <v>0</v>
      </c>
      <c r="X54" s="163">
        <f t="shared" si="39"/>
        <v>36</v>
      </c>
      <c r="Y54" s="163">
        <f t="shared" si="39"/>
        <v>36</v>
      </c>
      <c r="Z54" s="163">
        <f t="shared" si="39"/>
        <v>36</v>
      </c>
      <c r="AA54" s="163">
        <f t="shared" si="39"/>
        <v>36</v>
      </c>
      <c r="AB54" s="163">
        <f t="shared" si="39"/>
        <v>36</v>
      </c>
      <c r="AC54" s="163">
        <f t="shared" si="39"/>
        <v>36</v>
      </c>
      <c r="AD54" s="163">
        <f t="shared" si="39"/>
        <v>36</v>
      </c>
      <c r="AE54" s="163">
        <f t="shared" si="39"/>
        <v>36</v>
      </c>
      <c r="AF54" s="163">
        <f t="shared" si="39"/>
        <v>36</v>
      </c>
      <c r="AG54" s="163">
        <f t="shared" si="39"/>
        <v>36</v>
      </c>
      <c r="AH54" s="163">
        <f t="shared" si="39"/>
        <v>36</v>
      </c>
      <c r="AI54" s="163">
        <f t="shared" si="39"/>
        <v>36</v>
      </c>
      <c r="AJ54" s="163">
        <f t="shared" si="39"/>
        <v>36</v>
      </c>
      <c r="AK54" s="163">
        <f>SUM(AK21,AK15,AK7)</f>
        <v>36</v>
      </c>
      <c r="AL54" s="163">
        <f>SUM(AL21,AL15,AL7)</f>
        <v>36</v>
      </c>
      <c r="AM54" s="163">
        <f>SUM(AM21,AM15,AM7)</f>
        <v>36</v>
      </c>
      <c r="AN54" s="163">
        <f>SUM(AN29)</f>
        <v>36</v>
      </c>
      <c r="AO54" s="163">
        <f t="shared" ref="AO54:AU54" si="40">SUM(AO29)</f>
        <v>36</v>
      </c>
      <c r="AP54" s="163">
        <f t="shared" si="40"/>
        <v>36</v>
      </c>
      <c r="AQ54" s="163">
        <f t="shared" si="40"/>
        <v>36</v>
      </c>
      <c r="AR54" s="163">
        <f t="shared" si="40"/>
        <v>36</v>
      </c>
      <c r="AS54" s="163">
        <f t="shared" si="40"/>
        <v>36</v>
      </c>
      <c r="AT54" s="163">
        <f t="shared" si="40"/>
        <v>36</v>
      </c>
      <c r="AU54" s="163">
        <f t="shared" si="40"/>
        <v>36</v>
      </c>
      <c r="AV54" s="165">
        <f t="shared" ref="AV54:BD54" si="41">SUM(AV21,AV15,AV7)</f>
        <v>0</v>
      </c>
      <c r="AW54" s="163">
        <f t="shared" si="41"/>
        <v>0</v>
      </c>
      <c r="AX54" s="163">
        <f t="shared" si="41"/>
        <v>0</v>
      </c>
      <c r="AY54" s="163">
        <f t="shared" si="41"/>
        <v>0</v>
      </c>
      <c r="AZ54" s="163">
        <f t="shared" si="41"/>
        <v>0</v>
      </c>
      <c r="BA54" s="163">
        <f t="shared" si="41"/>
        <v>0</v>
      </c>
      <c r="BB54" s="163">
        <f t="shared" si="41"/>
        <v>0</v>
      </c>
      <c r="BC54" s="163">
        <f t="shared" si="41"/>
        <v>0</v>
      </c>
      <c r="BD54" s="163">
        <f t="shared" si="41"/>
        <v>0</v>
      </c>
      <c r="BE54" s="142">
        <f t="shared" si="28"/>
        <v>1440</v>
      </c>
    </row>
    <row r="55" spans="1:57" s="9" customFormat="1" ht="19.5" customHeight="1" x14ac:dyDescent="0.2">
      <c r="A55" s="223"/>
      <c r="B55" s="245" t="s">
        <v>26</v>
      </c>
      <c r="C55" s="245"/>
      <c r="D55" s="245"/>
      <c r="E55" s="142">
        <f>SUM(E22,E16,E8,)</f>
        <v>18</v>
      </c>
      <c r="F55" s="142">
        <f t="shared" ref="F55:T55" si="42">SUM(F22,F16,F8,)</f>
        <v>18</v>
      </c>
      <c r="G55" s="142">
        <f t="shared" si="42"/>
        <v>18</v>
      </c>
      <c r="H55" s="142">
        <f t="shared" si="42"/>
        <v>18</v>
      </c>
      <c r="I55" s="142">
        <f t="shared" si="42"/>
        <v>18</v>
      </c>
      <c r="J55" s="142">
        <f t="shared" si="42"/>
        <v>18</v>
      </c>
      <c r="K55" s="142">
        <f t="shared" si="42"/>
        <v>18</v>
      </c>
      <c r="L55" s="142">
        <f t="shared" si="42"/>
        <v>18</v>
      </c>
      <c r="M55" s="142">
        <f t="shared" si="42"/>
        <v>18</v>
      </c>
      <c r="N55" s="142">
        <f t="shared" si="42"/>
        <v>18</v>
      </c>
      <c r="O55" s="142">
        <f t="shared" si="42"/>
        <v>18</v>
      </c>
      <c r="P55" s="142">
        <f t="shared" si="42"/>
        <v>18</v>
      </c>
      <c r="Q55" s="142">
        <f t="shared" si="42"/>
        <v>18</v>
      </c>
      <c r="R55" s="142">
        <f t="shared" si="42"/>
        <v>18</v>
      </c>
      <c r="S55" s="142">
        <f t="shared" si="42"/>
        <v>0</v>
      </c>
      <c r="T55" s="142">
        <f t="shared" si="42"/>
        <v>0</v>
      </c>
      <c r="U55" s="164">
        <f t="shared" si="39"/>
        <v>0</v>
      </c>
      <c r="V55" s="142">
        <f t="shared" si="39"/>
        <v>0</v>
      </c>
      <c r="W55" s="142">
        <f t="shared" si="39"/>
        <v>0</v>
      </c>
      <c r="X55" s="142">
        <f t="shared" ref="X55:AO55" si="43">SUM(X22,X16,X8,)</f>
        <v>18</v>
      </c>
      <c r="Y55" s="142">
        <f t="shared" si="43"/>
        <v>18</v>
      </c>
      <c r="Z55" s="142">
        <f t="shared" si="43"/>
        <v>18</v>
      </c>
      <c r="AA55" s="142">
        <f t="shared" si="43"/>
        <v>18</v>
      </c>
      <c r="AB55" s="142">
        <f t="shared" si="43"/>
        <v>18</v>
      </c>
      <c r="AC55" s="142">
        <f t="shared" si="43"/>
        <v>18</v>
      </c>
      <c r="AD55" s="142">
        <f t="shared" si="43"/>
        <v>18</v>
      </c>
      <c r="AE55" s="142">
        <f t="shared" si="43"/>
        <v>18</v>
      </c>
      <c r="AF55" s="142">
        <f t="shared" si="43"/>
        <v>18</v>
      </c>
      <c r="AG55" s="142">
        <f t="shared" si="43"/>
        <v>18</v>
      </c>
      <c r="AH55" s="142">
        <f t="shared" si="43"/>
        <v>18</v>
      </c>
      <c r="AI55" s="142">
        <f t="shared" si="43"/>
        <v>18</v>
      </c>
      <c r="AJ55" s="142">
        <f t="shared" si="43"/>
        <v>18</v>
      </c>
      <c r="AK55" s="142">
        <f t="shared" si="43"/>
        <v>18</v>
      </c>
      <c r="AL55" s="142">
        <f t="shared" si="43"/>
        <v>18</v>
      </c>
      <c r="AM55" s="142">
        <f t="shared" si="43"/>
        <v>18</v>
      </c>
      <c r="AN55" s="142">
        <f t="shared" si="43"/>
        <v>0</v>
      </c>
      <c r="AO55" s="142">
        <f t="shared" si="43"/>
        <v>0</v>
      </c>
      <c r="AP55" s="142">
        <f>SUM(AP22,AP16,AP8)</f>
        <v>0</v>
      </c>
      <c r="AQ55" s="142">
        <f>SUM(AQ22,AQ16,AQ8)</f>
        <v>0</v>
      </c>
      <c r="AR55" s="142">
        <f>SUM(AR22,AR16,AR8)</f>
        <v>0</v>
      </c>
      <c r="AS55" s="142">
        <f>SUM(AS22,AS16,AS8)</f>
        <v>0</v>
      </c>
      <c r="AT55" s="142">
        <v>0</v>
      </c>
      <c r="AU55" s="142">
        <v>0</v>
      </c>
      <c r="AV55" s="58" t="s">
        <v>108</v>
      </c>
      <c r="AW55" s="142">
        <f t="shared" ref="AW55:BD55" si="44">SUM(AW22,AW16,AW8)</f>
        <v>0</v>
      </c>
      <c r="AX55" s="142">
        <f t="shared" si="44"/>
        <v>0</v>
      </c>
      <c r="AY55" s="142">
        <f t="shared" si="44"/>
        <v>0</v>
      </c>
      <c r="AZ55" s="142">
        <f t="shared" si="44"/>
        <v>0</v>
      </c>
      <c r="BA55" s="142">
        <f t="shared" si="44"/>
        <v>0</v>
      </c>
      <c r="BB55" s="142">
        <f t="shared" si="44"/>
        <v>0</v>
      </c>
      <c r="BC55" s="142">
        <f t="shared" si="44"/>
        <v>0</v>
      </c>
      <c r="BD55" s="142">
        <f t="shared" si="44"/>
        <v>0</v>
      </c>
      <c r="BE55" s="142">
        <f t="shared" si="28"/>
        <v>540</v>
      </c>
    </row>
    <row r="56" spans="1:57" s="9" customFormat="1" x14ac:dyDescent="0.2">
      <c r="A56" s="224"/>
      <c r="B56" s="245" t="s">
        <v>27</v>
      </c>
      <c r="C56" s="245"/>
      <c r="D56" s="245"/>
      <c r="E56" s="142">
        <f>E54+E55</f>
        <v>54</v>
      </c>
      <c r="F56" s="142">
        <f t="shared" ref="F56:BD56" si="45">F54+F55</f>
        <v>54</v>
      </c>
      <c r="G56" s="142">
        <f t="shared" si="45"/>
        <v>54</v>
      </c>
      <c r="H56" s="142">
        <f t="shared" si="45"/>
        <v>54</v>
      </c>
      <c r="I56" s="142">
        <f t="shared" si="45"/>
        <v>54</v>
      </c>
      <c r="J56" s="142">
        <f t="shared" si="45"/>
        <v>54</v>
      </c>
      <c r="K56" s="142">
        <f t="shared" si="45"/>
        <v>54</v>
      </c>
      <c r="L56" s="142">
        <f t="shared" si="45"/>
        <v>54</v>
      </c>
      <c r="M56" s="142">
        <f t="shared" si="45"/>
        <v>54</v>
      </c>
      <c r="N56" s="142">
        <f t="shared" si="45"/>
        <v>54</v>
      </c>
      <c r="O56" s="142">
        <f t="shared" si="45"/>
        <v>54</v>
      </c>
      <c r="P56" s="142">
        <f t="shared" si="45"/>
        <v>54</v>
      </c>
      <c r="Q56" s="142">
        <f>Q54+Q55</f>
        <v>54</v>
      </c>
      <c r="R56" s="142">
        <f t="shared" si="45"/>
        <v>54</v>
      </c>
      <c r="S56" s="142">
        <f t="shared" si="45"/>
        <v>36</v>
      </c>
      <c r="T56" s="142">
        <f t="shared" si="45"/>
        <v>36</v>
      </c>
      <c r="U56" s="164">
        <f t="shared" si="45"/>
        <v>0</v>
      </c>
      <c r="V56" s="142">
        <f t="shared" si="45"/>
        <v>0</v>
      </c>
      <c r="W56" s="142">
        <f t="shared" si="45"/>
        <v>0</v>
      </c>
      <c r="X56" s="142">
        <v>54</v>
      </c>
      <c r="Y56" s="142">
        <v>54</v>
      </c>
      <c r="Z56" s="142">
        <f t="shared" si="45"/>
        <v>54</v>
      </c>
      <c r="AA56" s="142">
        <f t="shared" si="45"/>
        <v>54</v>
      </c>
      <c r="AB56" s="142">
        <f t="shared" si="45"/>
        <v>54</v>
      </c>
      <c r="AC56" s="142">
        <f t="shared" si="45"/>
        <v>54</v>
      </c>
      <c r="AD56" s="142">
        <f t="shared" si="45"/>
        <v>54</v>
      </c>
      <c r="AE56" s="142">
        <f t="shared" si="45"/>
        <v>54</v>
      </c>
      <c r="AF56" s="142">
        <f t="shared" si="45"/>
        <v>54</v>
      </c>
      <c r="AG56" s="142">
        <f t="shared" si="45"/>
        <v>54</v>
      </c>
      <c r="AH56" s="142">
        <f t="shared" si="45"/>
        <v>54</v>
      </c>
      <c r="AI56" s="142">
        <f t="shared" si="45"/>
        <v>54</v>
      </c>
      <c r="AJ56" s="142">
        <f t="shared" si="45"/>
        <v>54</v>
      </c>
      <c r="AK56" s="142">
        <f t="shared" si="45"/>
        <v>54</v>
      </c>
      <c r="AL56" s="142">
        <f t="shared" si="45"/>
        <v>54</v>
      </c>
      <c r="AM56" s="142">
        <f t="shared" si="45"/>
        <v>54</v>
      </c>
      <c r="AN56" s="142">
        <f t="shared" si="45"/>
        <v>36</v>
      </c>
      <c r="AO56" s="142">
        <f t="shared" si="45"/>
        <v>36</v>
      </c>
      <c r="AP56" s="142">
        <f t="shared" si="45"/>
        <v>36</v>
      </c>
      <c r="AQ56" s="142">
        <f t="shared" si="45"/>
        <v>36</v>
      </c>
      <c r="AR56" s="142">
        <f t="shared" si="45"/>
        <v>36</v>
      </c>
      <c r="AS56" s="142">
        <f t="shared" si="45"/>
        <v>36</v>
      </c>
      <c r="AT56" s="142">
        <f t="shared" si="45"/>
        <v>36</v>
      </c>
      <c r="AU56" s="142">
        <f t="shared" si="45"/>
        <v>36</v>
      </c>
      <c r="AV56" s="58" t="s">
        <v>108</v>
      </c>
      <c r="AW56" s="142">
        <f t="shared" si="45"/>
        <v>0</v>
      </c>
      <c r="AX56" s="142">
        <f t="shared" si="45"/>
        <v>0</v>
      </c>
      <c r="AY56" s="142">
        <f t="shared" si="45"/>
        <v>0</v>
      </c>
      <c r="AZ56" s="142">
        <f t="shared" si="45"/>
        <v>0</v>
      </c>
      <c r="BA56" s="142">
        <f t="shared" si="45"/>
        <v>0</v>
      </c>
      <c r="BB56" s="142">
        <f t="shared" si="45"/>
        <v>0</v>
      </c>
      <c r="BC56" s="142">
        <f t="shared" si="45"/>
        <v>0</v>
      </c>
      <c r="BD56" s="142">
        <f t="shared" si="45"/>
        <v>0</v>
      </c>
      <c r="BE56" s="142">
        <f t="shared" si="28"/>
        <v>1980</v>
      </c>
    </row>
  </sheetData>
  <mergeCells count="62">
    <mergeCell ref="C27:C28"/>
    <mergeCell ref="B31:B32"/>
    <mergeCell ref="B33:B34"/>
    <mergeCell ref="C31:C32"/>
    <mergeCell ref="C33:C34"/>
    <mergeCell ref="B29:B30"/>
    <mergeCell ref="C29:C30"/>
    <mergeCell ref="B55:D55"/>
    <mergeCell ref="B56:D56"/>
    <mergeCell ref="B54:D54"/>
    <mergeCell ref="B37:B38"/>
    <mergeCell ref="C37:C38"/>
    <mergeCell ref="B43:B44"/>
    <mergeCell ref="C43:C44"/>
    <mergeCell ref="B45:B46"/>
    <mergeCell ref="C45:C46"/>
    <mergeCell ref="B48:B49"/>
    <mergeCell ref="AE2:AH2"/>
    <mergeCell ref="C15:C16"/>
    <mergeCell ref="C7:C8"/>
    <mergeCell ref="B9:B10"/>
    <mergeCell ref="B11:B12"/>
    <mergeCell ref="C19:C20"/>
    <mergeCell ref="D2:D6"/>
    <mergeCell ref="B17:B18"/>
    <mergeCell ref="B19:B20"/>
    <mergeCell ref="AZ2:BD2"/>
    <mergeCell ref="B50:B51"/>
    <mergeCell ref="C50:C51"/>
    <mergeCell ref="B23:B24"/>
    <mergeCell ref="C23:C24"/>
    <mergeCell ref="B15:B16"/>
    <mergeCell ref="C17:C18"/>
    <mergeCell ref="B39:B40"/>
    <mergeCell ref="C39:C40"/>
    <mergeCell ref="C48:C49"/>
    <mergeCell ref="BE2:BE6"/>
    <mergeCell ref="E3:BD3"/>
    <mergeCell ref="E5:BD5"/>
    <mergeCell ref="AJ2:AL2"/>
    <mergeCell ref="AN2:AQ2"/>
    <mergeCell ref="R2:U2"/>
    <mergeCell ref="W2:Y2"/>
    <mergeCell ref="AA2:AC2"/>
    <mergeCell ref="AR2:AU2"/>
    <mergeCell ref="AW2:AY2"/>
    <mergeCell ref="A2:A6"/>
    <mergeCell ref="B2:B6"/>
    <mergeCell ref="C2:C6"/>
    <mergeCell ref="N2:Q2"/>
    <mergeCell ref="F2:H2"/>
    <mergeCell ref="J2:L2"/>
    <mergeCell ref="C21:C22"/>
    <mergeCell ref="C9:C10"/>
    <mergeCell ref="A7:A56"/>
    <mergeCell ref="B27:B28"/>
    <mergeCell ref="B7:B8"/>
    <mergeCell ref="B25:B26"/>
    <mergeCell ref="C25:C26"/>
    <mergeCell ref="B13:B14"/>
    <mergeCell ref="C13:C14"/>
    <mergeCell ref="C11:C12"/>
  </mergeCells>
  <phoneticPr fontId="5" type="noConversion"/>
  <pageMargins left="0.39370078740157483" right="0.39370078740157483" top="0.39370078740157483" bottom="0.39370078740157483" header="0" footer="0"/>
  <pageSetup paperSize="9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4"/>
  <sheetViews>
    <sheetView topLeftCell="A40" zoomScale="90" zoomScaleNormal="90" workbookViewId="0">
      <selection activeCell="C13" sqref="C13:C14"/>
    </sheetView>
  </sheetViews>
  <sheetFormatPr defaultRowHeight="12.75" x14ac:dyDescent="0.2"/>
  <cols>
    <col min="1" max="1" width="4.85546875" customWidth="1"/>
    <col min="2" max="2" width="6.28515625" customWidth="1"/>
    <col min="3" max="3" width="14.28515625" customWidth="1"/>
    <col min="4" max="4" width="6.140625" customWidth="1"/>
    <col min="5" max="56" width="3.7109375" customWidth="1"/>
    <col min="57" max="59" width="2.7109375" customWidth="1"/>
  </cols>
  <sheetData>
    <row r="1" spans="1:56" ht="36.75" customHeight="1" x14ac:dyDescent="0.25">
      <c r="A1" s="243" t="s">
        <v>107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</row>
    <row r="2" spans="1:56" ht="69.75" customHeight="1" x14ac:dyDescent="0.2">
      <c r="A2" s="184" t="s">
        <v>0</v>
      </c>
      <c r="B2" s="184" t="s">
        <v>1</v>
      </c>
      <c r="C2" s="184" t="s">
        <v>2</v>
      </c>
      <c r="D2" s="184" t="s">
        <v>3</v>
      </c>
      <c r="E2" s="3" t="s">
        <v>87</v>
      </c>
      <c r="F2" s="196" t="s">
        <v>29</v>
      </c>
      <c r="G2" s="197"/>
      <c r="H2" s="200"/>
      <c r="I2" s="3" t="s">
        <v>88</v>
      </c>
      <c r="J2" s="196" t="s">
        <v>4</v>
      </c>
      <c r="K2" s="197"/>
      <c r="L2" s="197"/>
      <c r="M2" s="3" t="s">
        <v>95</v>
      </c>
      <c r="N2" s="193" t="s">
        <v>5</v>
      </c>
      <c r="O2" s="193"/>
      <c r="P2" s="193"/>
      <c r="Q2" s="193"/>
      <c r="R2" s="193" t="s">
        <v>6</v>
      </c>
      <c r="S2" s="193"/>
      <c r="T2" s="193"/>
      <c r="U2" s="193"/>
      <c r="V2" s="3" t="s">
        <v>89</v>
      </c>
      <c r="W2" s="193" t="s">
        <v>7</v>
      </c>
      <c r="X2" s="193"/>
      <c r="Y2" s="193"/>
      <c r="Z2" s="4" t="s">
        <v>96</v>
      </c>
      <c r="AA2" s="193" t="s">
        <v>8</v>
      </c>
      <c r="AB2" s="193"/>
      <c r="AC2" s="193"/>
      <c r="AD2" s="4" t="s">
        <v>97</v>
      </c>
      <c r="AE2" s="193" t="s">
        <v>9</v>
      </c>
      <c r="AF2" s="193"/>
      <c r="AG2" s="193"/>
      <c r="AH2" s="193"/>
      <c r="AI2" s="3" t="s">
        <v>90</v>
      </c>
      <c r="AJ2" s="193" t="s">
        <v>10</v>
      </c>
      <c r="AK2" s="193"/>
      <c r="AL2" s="193"/>
      <c r="AM2" s="3" t="s">
        <v>91</v>
      </c>
      <c r="AN2" s="193" t="s">
        <v>11</v>
      </c>
      <c r="AO2" s="193"/>
      <c r="AP2" s="193"/>
      <c r="AQ2" s="193"/>
      <c r="AR2" s="193" t="s">
        <v>12</v>
      </c>
      <c r="AS2" s="193"/>
      <c r="AT2" s="193"/>
      <c r="AU2" s="193"/>
      <c r="AV2" s="3" t="s">
        <v>94</v>
      </c>
      <c r="AW2" s="193" t="s">
        <v>13</v>
      </c>
      <c r="AX2" s="193"/>
      <c r="AY2" s="193"/>
      <c r="AZ2" s="193" t="s">
        <v>14</v>
      </c>
      <c r="BA2" s="193"/>
      <c r="BB2" s="193"/>
      <c r="BC2" s="193"/>
      <c r="BD2" s="193"/>
    </row>
    <row r="3" spans="1:56" x14ac:dyDescent="0.2">
      <c r="A3" s="185"/>
      <c r="B3" s="185"/>
      <c r="C3" s="185"/>
      <c r="D3" s="185"/>
      <c r="E3" s="194" t="s">
        <v>15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</row>
    <row r="4" spans="1:56" x14ac:dyDescent="0.2">
      <c r="A4" s="185"/>
      <c r="B4" s="185"/>
      <c r="C4" s="185"/>
      <c r="D4" s="18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x14ac:dyDescent="0.2">
      <c r="A5" s="185"/>
      <c r="B5" s="185"/>
      <c r="C5" s="185"/>
      <c r="D5" s="185"/>
      <c r="E5" s="201" t="s">
        <v>28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</row>
    <row r="6" spans="1:56" x14ac:dyDescent="0.2">
      <c r="A6" s="186"/>
      <c r="B6" s="186"/>
      <c r="C6" s="186"/>
      <c r="D6" s="186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Y6" s="8">
        <v>47</v>
      </c>
      <c r="AZ6" s="8">
        <v>48</v>
      </c>
      <c r="BA6" s="8">
        <v>49</v>
      </c>
      <c r="BB6" s="8">
        <v>50</v>
      </c>
      <c r="BC6" s="8">
        <v>51</v>
      </c>
      <c r="BD6" s="8">
        <v>52</v>
      </c>
    </row>
    <row r="7" spans="1:56" s="9" customFormat="1" ht="12.75" customHeight="1" x14ac:dyDescent="0.2">
      <c r="A7" s="223"/>
      <c r="B7" s="225" t="s">
        <v>33</v>
      </c>
      <c r="C7" s="225" t="s">
        <v>54</v>
      </c>
      <c r="D7" s="108" t="s">
        <v>17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>
        <v>0</v>
      </c>
      <c r="W7" s="75">
        <v>0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10">
        <v>0</v>
      </c>
    </row>
    <row r="8" spans="1:56" s="9" customFormat="1" ht="16.5" customHeight="1" x14ac:dyDescent="0.2">
      <c r="A8" s="223"/>
      <c r="B8" s="225"/>
      <c r="C8" s="225"/>
      <c r="D8" s="108" t="s">
        <v>18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84">
        <v>0</v>
      </c>
      <c r="W8" s="84">
        <v>0</v>
      </c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23">
        <v>0</v>
      </c>
    </row>
    <row r="9" spans="1:56" x14ac:dyDescent="0.2">
      <c r="A9" s="223"/>
      <c r="B9" s="181" t="s">
        <v>34</v>
      </c>
      <c r="C9" s="181" t="s">
        <v>19</v>
      </c>
      <c r="D9" s="2" t="s">
        <v>17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82"/>
      <c r="Q9" s="26"/>
      <c r="R9" s="26"/>
      <c r="S9" s="26"/>
      <c r="T9" s="12"/>
      <c r="U9" s="12"/>
      <c r="V9" s="19">
        <v>0</v>
      </c>
      <c r="W9" s="19"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  <c r="AI9" s="11"/>
      <c r="AJ9" s="11"/>
      <c r="AK9" s="11"/>
      <c r="AL9" s="12"/>
      <c r="AM9" s="12"/>
      <c r="AN9" s="12"/>
      <c r="AO9" s="53"/>
      <c r="AP9" s="11"/>
      <c r="AQ9" s="11"/>
      <c r="AR9" s="13"/>
      <c r="AS9" s="11"/>
      <c r="AT9" s="11"/>
      <c r="AU9" s="11"/>
      <c r="AV9" s="11"/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</row>
    <row r="10" spans="1:56" x14ac:dyDescent="0.2">
      <c r="A10" s="223"/>
      <c r="B10" s="181"/>
      <c r="C10" s="181"/>
      <c r="D10" s="2" t="s">
        <v>18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82"/>
      <c r="Q10" s="26"/>
      <c r="R10" s="26"/>
      <c r="S10" s="26"/>
      <c r="T10" s="17"/>
      <c r="U10" s="17"/>
      <c r="V10" s="22">
        <v>0</v>
      </c>
      <c r="W10" s="2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  <c r="AI10" s="11"/>
      <c r="AJ10" s="11"/>
      <c r="AK10" s="11"/>
      <c r="AL10" s="12"/>
      <c r="AM10" s="12"/>
      <c r="AN10" s="12"/>
      <c r="AO10" s="53"/>
      <c r="AP10" s="11"/>
      <c r="AQ10" s="11"/>
      <c r="AR10" s="13"/>
      <c r="AS10" s="11"/>
      <c r="AT10" s="11"/>
      <c r="AU10" s="11"/>
      <c r="AV10" s="11"/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</row>
    <row r="11" spans="1:56" x14ac:dyDescent="0.2">
      <c r="A11" s="223"/>
      <c r="B11" s="182" t="s">
        <v>35</v>
      </c>
      <c r="C11" s="181" t="s">
        <v>22</v>
      </c>
      <c r="D11" s="2" t="s">
        <v>17</v>
      </c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0</v>
      </c>
      <c r="W11" s="12">
        <v>0</v>
      </c>
      <c r="X11" s="26"/>
      <c r="Y11" s="26"/>
      <c r="Z11" s="12"/>
      <c r="AA11" s="12"/>
      <c r="AB11" s="12"/>
      <c r="AC11" s="12"/>
      <c r="AD11" s="12"/>
      <c r="AE11" s="12"/>
      <c r="AF11" s="12"/>
      <c r="AG11" s="12"/>
      <c r="AH11" s="11"/>
      <c r="AI11" s="11"/>
      <c r="AJ11" s="11"/>
      <c r="AK11" s="11"/>
      <c r="AL11" s="11"/>
      <c r="AM11" s="11"/>
      <c r="AN11" s="11"/>
      <c r="AO11" s="53"/>
      <c r="AP11" s="14"/>
      <c r="AQ11" s="14"/>
      <c r="AR11" s="12"/>
      <c r="AS11" s="12"/>
      <c r="AT11" s="11"/>
      <c r="AU11" s="11"/>
      <c r="AV11" s="11"/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</row>
    <row r="12" spans="1:56" x14ac:dyDescent="0.2">
      <c r="A12" s="223"/>
      <c r="B12" s="183"/>
      <c r="C12" s="181"/>
      <c r="D12" s="2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>
        <v>0</v>
      </c>
      <c r="W12" s="12">
        <v>0</v>
      </c>
      <c r="X12" s="26"/>
      <c r="Y12" s="26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1"/>
      <c r="AM12" s="11"/>
      <c r="AN12" s="11"/>
      <c r="AO12" s="53"/>
      <c r="AP12" s="11"/>
      <c r="AQ12" s="11"/>
      <c r="AR12" s="12"/>
      <c r="AS12" s="12"/>
      <c r="AT12" s="11"/>
      <c r="AU12" s="11"/>
      <c r="AV12" s="11"/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</row>
    <row r="13" spans="1:56" ht="12.75" customHeight="1" x14ac:dyDescent="0.2">
      <c r="A13" s="223"/>
      <c r="B13" s="182" t="s">
        <v>146</v>
      </c>
      <c r="C13" s="182" t="s">
        <v>175</v>
      </c>
      <c r="D13" s="2" t="s">
        <v>17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  <c r="V13" s="12">
        <v>0</v>
      </c>
      <c r="W13" s="12">
        <v>0</v>
      </c>
      <c r="X13" s="26"/>
      <c r="Y13" s="26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1"/>
      <c r="AM13" s="206" t="s">
        <v>164</v>
      </c>
      <c r="AN13" s="11"/>
      <c r="AO13" s="11"/>
      <c r="AP13" s="25"/>
      <c r="AQ13" s="25"/>
      <c r="AR13" s="12"/>
      <c r="AS13" s="12"/>
      <c r="AT13" s="11"/>
      <c r="AU13" s="11"/>
      <c r="AV13" s="11"/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</row>
    <row r="14" spans="1:56" ht="13.5" customHeight="1" x14ac:dyDescent="0.2">
      <c r="A14" s="223"/>
      <c r="B14" s="183"/>
      <c r="C14" s="183"/>
      <c r="D14" s="2" t="s">
        <v>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1">
        <v>0</v>
      </c>
      <c r="X14" s="26"/>
      <c r="Y14" s="26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07"/>
      <c r="AN14" s="12"/>
      <c r="AO14" s="12"/>
      <c r="AP14" s="12"/>
      <c r="AQ14" s="12"/>
      <c r="AR14" s="12"/>
      <c r="AS14" s="12"/>
      <c r="AT14" s="11"/>
      <c r="AU14" s="11"/>
      <c r="AV14" s="11"/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</row>
    <row r="15" spans="1:56" ht="13.5" customHeight="1" x14ac:dyDescent="0.2">
      <c r="A15" s="223"/>
      <c r="B15" s="203" t="s">
        <v>36</v>
      </c>
      <c r="C15" s="203" t="s">
        <v>37</v>
      </c>
      <c r="D15" s="138" t="s">
        <v>17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>
        <v>0</v>
      </c>
      <c r="W15" s="96">
        <v>0</v>
      </c>
      <c r="X15" s="104"/>
      <c r="Y15" s="10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105"/>
      <c r="AP15" s="74"/>
      <c r="AQ15" s="74"/>
      <c r="AR15" s="74"/>
      <c r="AS15" s="74"/>
      <c r="AT15" s="96"/>
      <c r="AU15" s="96"/>
      <c r="AV15" s="96"/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</row>
    <row r="16" spans="1:56" ht="13.5" customHeight="1" x14ac:dyDescent="0.2">
      <c r="A16" s="223"/>
      <c r="B16" s="204"/>
      <c r="C16" s="204"/>
      <c r="D16" s="108" t="s">
        <v>18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>
        <v>0</v>
      </c>
      <c r="W16" s="96">
        <v>0</v>
      </c>
      <c r="X16" s="104"/>
      <c r="Y16" s="10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105"/>
      <c r="AP16" s="74"/>
      <c r="AQ16" s="74"/>
      <c r="AR16" s="74"/>
      <c r="AS16" s="74"/>
      <c r="AT16" s="96"/>
      <c r="AU16" s="96"/>
      <c r="AV16" s="96"/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</row>
    <row r="17" spans="1:56" s="9" customFormat="1" ht="21.75" customHeight="1" x14ac:dyDescent="0.2">
      <c r="A17" s="223"/>
      <c r="B17" s="227" t="s">
        <v>80</v>
      </c>
      <c r="C17" s="227" t="s">
        <v>24</v>
      </c>
      <c r="D17" s="2" t="s">
        <v>17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>
        <v>0</v>
      </c>
      <c r="W17" s="65">
        <v>0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210" t="s">
        <v>98</v>
      </c>
      <c r="AN17" s="65"/>
      <c r="AO17" s="65"/>
      <c r="AP17" s="65"/>
      <c r="AQ17" s="65"/>
      <c r="AR17" s="65"/>
      <c r="AS17" s="65"/>
      <c r="AT17" s="65"/>
      <c r="AU17" s="65"/>
      <c r="AV17" s="65"/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</row>
    <row r="18" spans="1:56" s="9" customFormat="1" ht="11.25" customHeight="1" x14ac:dyDescent="0.2">
      <c r="A18" s="223"/>
      <c r="B18" s="228"/>
      <c r="C18" s="228"/>
      <c r="D18" s="2" t="s">
        <v>18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>
        <v>0</v>
      </c>
      <c r="W18" s="65">
        <v>0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211"/>
      <c r="AN18" s="65"/>
      <c r="AO18" s="65"/>
      <c r="AP18" s="65"/>
      <c r="AQ18" s="65"/>
      <c r="AR18" s="65"/>
      <c r="AS18" s="65"/>
      <c r="AT18" s="65"/>
      <c r="AU18" s="65"/>
      <c r="AV18" s="65"/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</row>
    <row r="19" spans="1:56" s="21" customFormat="1" x14ac:dyDescent="0.2">
      <c r="A19" s="223"/>
      <c r="B19" s="226" t="s">
        <v>114</v>
      </c>
      <c r="C19" s="226" t="s">
        <v>57</v>
      </c>
      <c r="D19" s="2" t="s">
        <v>17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7" t="s">
        <v>102</v>
      </c>
      <c r="V19" s="20">
        <v>0</v>
      </c>
      <c r="W19" s="20">
        <v>0</v>
      </c>
      <c r="X19" s="27"/>
      <c r="Y19" s="27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</row>
    <row r="20" spans="1:56" s="21" customFormat="1" x14ac:dyDescent="0.2">
      <c r="A20" s="223"/>
      <c r="B20" s="226"/>
      <c r="C20" s="226"/>
      <c r="D20" s="2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8"/>
      <c r="V20" s="20">
        <v>0</v>
      </c>
      <c r="W20" s="20">
        <v>0</v>
      </c>
      <c r="X20" s="27"/>
      <c r="Y20" s="27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</row>
    <row r="21" spans="1:56" ht="12.75" customHeight="1" x14ac:dyDescent="0.2">
      <c r="A21" s="223"/>
      <c r="B21" s="159" t="s">
        <v>38</v>
      </c>
      <c r="C21" s="203" t="s">
        <v>111</v>
      </c>
      <c r="D21" s="108" t="s">
        <v>17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102"/>
      <c r="Q21" s="96"/>
      <c r="R21" s="96"/>
      <c r="S21" s="96"/>
      <c r="T21" s="96"/>
      <c r="U21" s="105"/>
      <c r="V21" s="74">
        <v>0</v>
      </c>
      <c r="W21" s="74">
        <v>0</v>
      </c>
      <c r="X21" s="104"/>
      <c r="Y21" s="10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96"/>
      <c r="AU21" s="96"/>
      <c r="AV21" s="96"/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</row>
    <row r="22" spans="1:56" x14ac:dyDescent="0.2">
      <c r="A22" s="223"/>
      <c r="B22" s="160"/>
      <c r="C22" s="204"/>
      <c r="D22" s="108" t="s">
        <v>18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02"/>
      <c r="Q22" s="96"/>
      <c r="R22" s="96"/>
      <c r="S22" s="96"/>
      <c r="T22" s="96"/>
      <c r="U22" s="105"/>
      <c r="V22" s="74">
        <v>0</v>
      </c>
      <c r="W22" s="74">
        <v>0</v>
      </c>
      <c r="X22" s="104"/>
      <c r="Y22" s="10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96"/>
      <c r="AU22" s="96"/>
      <c r="AV22" s="96"/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</row>
    <row r="23" spans="1:56" s="9" customFormat="1" ht="18.75" customHeight="1" x14ac:dyDescent="0.2">
      <c r="A23" s="223"/>
      <c r="B23" s="225" t="s">
        <v>39</v>
      </c>
      <c r="C23" s="225" t="s">
        <v>113</v>
      </c>
      <c r="D23" s="108" t="s">
        <v>17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>
        <v>0</v>
      </c>
      <c r="W23" s="75">
        <v>0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</row>
    <row r="24" spans="1:56" s="9" customFormat="1" x14ac:dyDescent="0.2">
      <c r="A24" s="223"/>
      <c r="B24" s="225"/>
      <c r="C24" s="225"/>
      <c r="D24" s="108" t="s">
        <v>18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>
        <v>0</v>
      </c>
      <c r="W24" s="75">
        <v>0</v>
      </c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</row>
    <row r="25" spans="1:56" s="9" customFormat="1" ht="12.75" customHeight="1" x14ac:dyDescent="0.2">
      <c r="A25" s="223"/>
      <c r="B25" s="229" t="s">
        <v>160</v>
      </c>
      <c r="C25" s="229" t="s">
        <v>41</v>
      </c>
      <c r="D25" s="2" t="s">
        <v>17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17" t="s">
        <v>102</v>
      </c>
      <c r="V25" s="12">
        <v>0</v>
      </c>
      <c r="W25" s="12">
        <v>0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82"/>
      <c r="AP25" s="65"/>
      <c r="AQ25" s="65"/>
      <c r="AR25" s="65"/>
      <c r="AS25" s="65"/>
      <c r="AT25" s="65"/>
      <c r="AU25" s="65"/>
      <c r="AV25" s="65"/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</row>
    <row r="26" spans="1:56" s="9" customFormat="1" x14ac:dyDescent="0.2">
      <c r="A26" s="223"/>
      <c r="B26" s="230"/>
      <c r="C26" s="230"/>
      <c r="D26" s="2" t="s">
        <v>18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218"/>
      <c r="V26" s="12">
        <v>0</v>
      </c>
      <c r="W26" s="12">
        <v>0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82"/>
      <c r="AP26" s="65"/>
      <c r="AQ26" s="65"/>
      <c r="AR26" s="65"/>
      <c r="AS26" s="65"/>
      <c r="AT26" s="65"/>
      <c r="AU26" s="65"/>
      <c r="AV26" s="65"/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</row>
    <row r="27" spans="1:56" ht="12.75" customHeight="1" x14ac:dyDescent="0.2">
      <c r="A27" s="223"/>
      <c r="B27" s="229" t="s">
        <v>147</v>
      </c>
      <c r="C27" s="229" t="s">
        <v>148</v>
      </c>
      <c r="D27" s="49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66"/>
      <c r="Q27" s="12"/>
      <c r="R27" s="12"/>
      <c r="S27" s="12"/>
      <c r="T27" s="12"/>
      <c r="U27" s="12"/>
      <c r="V27" s="12">
        <v>0</v>
      </c>
      <c r="W27" s="12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1"/>
      <c r="AI27" s="11"/>
      <c r="AJ27" s="11"/>
      <c r="AK27" s="11"/>
      <c r="AL27" s="12"/>
      <c r="AM27" s="206" t="s">
        <v>164</v>
      </c>
      <c r="AN27" s="53"/>
      <c r="AO27" s="53"/>
      <c r="AP27" s="53"/>
      <c r="AQ27" s="53"/>
      <c r="AR27" s="65"/>
      <c r="AS27" s="53"/>
      <c r="AT27" s="53"/>
      <c r="AU27" s="53"/>
      <c r="AV27" s="53"/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</row>
    <row r="28" spans="1:56" x14ac:dyDescent="0.2">
      <c r="A28" s="223"/>
      <c r="B28" s="230"/>
      <c r="C28" s="230"/>
      <c r="D28" s="49" t="s">
        <v>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6"/>
      <c r="Q28" s="11"/>
      <c r="R28" s="11"/>
      <c r="S28" s="11"/>
      <c r="T28" s="11"/>
      <c r="U28" s="12"/>
      <c r="V28" s="12">
        <v>0</v>
      </c>
      <c r="W28" s="12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1"/>
      <c r="AI28" s="11"/>
      <c r="AJ28" s="11"/>
      <c r="AK28" s="11"/>
      <c r="AL28" s="12"/>
      <c r="AM28" s="207"/>
      <c r="AN28" s="53"/>
      <c r="AO28" s="53"/>
      <c r="AP28" s="53"/>
      <c r="AQ28" s="53"/>
      <c r="AR28" s="65"/>
      <c r="AS28" s="53"/>
      <c r="AT28" s="53"/>
      <c r="AU28" s="53"/>
      <c r="AV28" s="53"/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</row>
    <row r="29" spans="1:56" s="9" customFormat="1" ht="12.75" customHeight="1" x14ac:dyDescent="0.2">
      <c r="A29" s="223"/>
      <c r="B29" s="225" t="s">
        <v>46</v>
      </c>
      <c r="C29" s="225" t="s">
        <v>47</v>
      </c>
      <c r="D29" s="108" t="s">
        <v>17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106"/>
      <c r="V29" s="75">
        <v>0</v>
      </c>
      <c r="W29" s="75">
        <v>0</v>
      </c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</row>
    <row r="30" spans="1:56" s="9" customFormat="1" x14ac:dyDescent="0.2">
      <c r="A30" s="223"/>
      <c r="B30" s="225"/>
      <c r="C30" s="225"/>
      <c r="D30" s="108" t="s">
        <v>18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6"/>
      <c r="V30" s="75">
        <v>0</v>
      </c>
      <c r="W30" s="75">
        <v>0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</row>
    <row r="31" spans="1:56" s="9" customFormat="1" ht="12.75" customHeight="1" x14ac:dyDescent="0.2">
      <c r="A31" s="223"/>
      <c r="B31" s="203" t="s">
        <v>48</v>
      </c>
      <c r="C31" s="203" t="s">
        <v>49</v>
      </c>
      <c r="D31" s="108" t="s">
        <v>17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4">
        <v>0</v>
      </c>
      <c r="W31" s="74">
        <v>0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254" t="s">
        <v>103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</row>
    <row r="32" spans="1:56" s="9" customFormat="1" x14ac:dyDescent="0.2">
      <c r="A32" s="223"/>
      <c r="B32" s="204"/>
      <c r="C32" s="204"/>
      <c r="D32" s="108" t="s">
        <v>18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4">
        <v>0</v>
      </c>
      <c r="W32" s="74">
        <v>0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255"/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</row>
    <row r="33" spans="1:56" s="9" customFormat="1" ht="12.75" customHeight="1" x14ac:dyDescent="0.2">
      <c r="A33" s="223"/>
      <c r="B33" s="229" t="s">
        <v>50</v>
      </c>
      <c r="C33" s="229" t="s">
        <v>49</v>
      </c>
      <c r="D33" s="49" t="s">
        <v>17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82"/>
      <c r="Q33" s="82"/>
      <c r="R33" s="65"/>
      <c r="S33" s="65"/>
      <c r="T33" s="65"/>
      <c r="U33" s="217" t="s">
        <v>102</v>
      </c>
      <c r="V33" s="12">
        <v>0</v>
      </c>
      <c r="W33" s="12">
        <v>0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210" t="s">
        <v>98</v>
      </c>
      <c r="AN33" s="65"/>
      <c r="AO33" s="65"/>
      <c r="AP33" s="65"/>
      <c r="AQ33" s="65"/>
      <c r="AR33" s="65"/>
      <c r="AS33" s="65"/>
      <c r="AT33" s="65"/>
      <c r="AU33" s="65"/>
      <c r="AV33" s="65"/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</row>
    <row r="34" spans="1:56" s="9" customFormat="1" ht="11.25" customHeight="1" x14ac:dyDescent="0.2">
      <c r="A34" s="223"/>
      <c r="B34" s="230"/>
      <c r="C34" s="230"/>
      <c r="D34" s="49" t="s">
        <v>18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82"/>
      <c r="Q34" s="82"/>
      <c r="R34" s="65"/>
      <c r="S34" s="65"/>
      <c r="T34" s="65"/>
      <c r="U34" s="218"/>
      <c r="V34" s="12">
        <v>0</v>
      </c>
      <c r="W34" s="12">
        <v>0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211"/>
      <c r="AN34" s="65"/>
      <c r="AO34" s="65"/>
      <c r="AP34" s="65"/>
      <c r="AQ34" s="65"/>
      <c r="AR34" s="65"/>
      <c r="AS34" s="65"/>
      <c r="AT34" s="65"/>
      <c r="AU34" s="65"/>
      <c r="AV34" s="65"/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</row>
    <row r="35" spans="1:56" s="9" customFormat="1" x14ac:dyDescent="0.2">
      <c r="A35" s="223"/>
      <c r="B35" s="62" t="s">
        <v>115</v>
      </c>
      <c r="C35" s="140" t="s">
        <v>167</v>
      </c>
      <c r="D35" s="49" t="s">
        <v>17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167" t="s">
        <v>98</v>
      </c>
      <c r="T35" s="65"/>
      <c r="U35" s="65"/>
      <c r="V35" s="12">
        <v>0</v>
      </c>
      <c r="W35" s="12">
        <v>0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</row>
    <row r="36" spans="1:56" s="9" customFormat="1" ht="16.5" x14ac:dyDescent="0.2">
      <c r="A36" s="223"/>
      <c r="B36" s="140" t="s">
        <v>166</v>
      </c>
      <c r="C36" s="140" t="s">
        <v>168</v>
      </c>
      <c r="D36" s="49" t="s">
        <v>17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12">
        <v>0</v>
      </c>
      <c r="W36" s="12">
        <v>0</v>
      </c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167" t="s">
        <v>98</v>
      </c>
      <c r="AO36" s="65"/>
      <c r="AP36" s="65"/>
      <c r="AQ36" s="65"/>
      <c r="AR36" s="65"/>
      <c r="AS36" s="65"/>
      <c r="AT36" s="65"/>
      <c r="AU36" s="65"/>
      <c r="AV36" s="136"/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</row>
    <row r="37" spans="1:56" s="9" customFormat="1" ht="19.5" customHeight="1" x14ac:dyDescent="0.2">
      <c r="A37" s="223"/>
      <c r="B37" s="225" t="s">
        <v>51</v>
      </c>
      <c r="C37" s="231" t="s">
        <v>52</v>
      </c>
      <c r="D37" s="108" t="s">
        <v>17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>
        <v>0</v>
      </c>
      <c r="W37" s="75">
        <v>0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141"/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</row>
    <row r="38" spans="1:56" s="9" customFormat="1" ht="26.25" customHeight="1" x14ac:dyDescent="0.2">
      <c r="A38" s="223"/>
      <c r="B38" s="225"/>
      <c r="C38" s="231"/>
      <c r="D38" s="138" t="s">
        <v>18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>
        <v>0</v>
      </c>
      <c r="W38" s="75">
        <v>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0</v>
      </c>
    </row>
    <row r="39" spans="1:56" ht="12.75" customHeight="1" x14ac:dyDescent="0.2">
      <c r="A39" s="223"/>
      <c r="B39" s="226" t="s">
        <v>53</v>
      </c>
      <c r="C39" s="181" t="s">
        <v>52</v>
      </c>
      <c r="D39" s="2" t="s">
        <v>17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19" t="s">
        <v>98</v>
      </c>
      <c r="S39" s="12"/>
      <c r="T39" s="12"/>
      <c r="U39" s="12"/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81"/>
      <c r="AP39" s="12"/>
      <c r="AQ39" s="12"/>
      <c r="AR39" s="12"/>
      <c r="AS39" s="51"/>
      <c r="AT39" s="26"/>
      <c r="AU39" s="11"/>
      <c r="AV39" s="252" t="s">
        <v>102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</row>
    <row r="40" spans="1:56" ht="18" customHeight="1" x14ac:dyDescent="0.2">
      <c r="A40" s="223"/>
      <c r="B40" s="226"/>
      <c r="C40" s="181"/>
      <c r="D40" s="6" t="s">
        <v>18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20"/>
      <c r="S40" s="11"/>
      <c r="T40" s="11"/>
      <c r="U40" s="12"/>
      <c r="V40" s="12">
        <v>0</v>
      </c>
      <c r="W40" s="12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81"/>
      <c r="AP40" s="12"/>
      <c r="AQ40" s="12"/>
      <c r="AR40" s="12"/>
      <c r="AS40" s="51"/>
      <c r="AT40" s="26"/>
      <c r="AU40" s="11"/>
      <c r="AV40" s="253"/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</row>
    <row r="41" spans="1:56" x14ac:dyDescent="0.2">
      <c r="A41" s="223"/>
      <c r="B41" s="6" t="s">
        <v>116</v>
      </c>
      <c r="C41" s="140" t="s">
        <v>167</v>
      </c>
      <c r="D41" s="2" t="s">
        <v>17</v>
      </c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26"/>
      <c r="R41" s="12"/>
      <c r="S41" s="12"/>
      <c r="T41" s="70" t="s">
        <v>122</v>
      </c>
      <c r="U41" s="12"/>
      <c r="V41" s="12">
        <v>0</v>
      </c>
      <c r="W41" s="12">
        <v>0</v>
      </c>
      <c r="X41" s="12"/>
      <c r="Z41" s="12"/>
      <c r="AA41" s="12"/>
      <c r="AB41" s="12"/>
      <c r="AC41" s="12"/>
      <c r="AD41" s="12"/>
      <c r="AE41" s="12"/>
      <c r="AF41" s="12"/>
      <c r="AG41" s="12"/>
      <c r="AH41" s="11"/>
      <c r="AI41" s="11"/>
      <c r="AJ41" s="11"/>
      <c r="AK41" s="11"/>
      <c r="AL41" s="12"/>
      <c r="AM41" s="11"/>
      <c r="AN41" s="11"/>
      <c r="AO41" s="13" t="s">
        <v>122</v>
      </c>
      <c r="AP41" s="13" t="s">
        <v>122</v>
      </c>
      <c r="AQ41" s="13"/>
      <c r="AR41" s="11"/>
      <c r="AS41" s="11"/>
      <c r="AT41" s="11"/>
      <c r="AU41" s="13"/>
      <c r="AV41" s="11"/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</row>
    <row r="42" spans="1:56" ht="16.5" x14ac:dyDescent="0.2">
      <c r="A42" s="223"/>
      <c r="B42" s="6" t="s">
        <v>117</v>
      </c>
      <c r="C42" s="140" t="s">
        <v>168</v>
      </c>
      <c r="D42" s="2" t="s">
        <v>17</v>
      </c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26"/>
      <c r="R42" s="12"/>
      <c r="S42" s="12"/>
      <c r="T42" s="70"/>
      <c r="U42" s="86"/>
      <c r="V42" s="12">
        <v>0</v>
      </c>
      <c r="W42" s="12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  <c r="AI42" s="11"/>
      <c r="AJ42" s="11"/>
      <c r="AK42" s="11"/>
      <c r="AL42" s="12"/>
      <c r="AM42" s="11"/>
      <c r="AN42" s="11"/>
      <c r="AO42" s="11"/>
      <c r="AP42" s="13"/>
      <c r="AQ42" s="13" t="s">
        <v>122</v>
      </c>
      <c r="AR42" s="13" t="s">
        <v>122</v>
      </c>
      <c r="AS42" s="13"/>
      <c r="AT42" s="13"/>
      <c r="AU42" s="13"/>
      <c r="AV42" s="11"/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</row>
    <row r="43" spans="1:56" ht="12.75" customHeight="1" x14ac:dyDescent="0.2">
      <c r="A43" s="223"/>
      <c r="B43" s="203" t="s">
        <v>119</v>
      </c>
      <c r="C43" s="234" t="s">
        <v>79</v>
      </c>
      <c r="D43" s="103" t="s">
        <v>17</v>
      </c>
      <c r="E43" s="96"/>
      <c r="F43" s="96"/>
      <c r="G43" s="96"/>
      <c r="H43" s="96"/>
      <c r="I43" s="96"/>
      <c r="J43" s="96"/>
      <c r="K43" s="96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>
        <v>0</v>
      </c>
      <c r="W43" s="74">
        <v>0</v>
      </c>
      <c r="X43" s="74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96"/>
      <c r="AU43" s="96"/>
      <c r="AV43" s="96"/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6">
        <v>0</v>
      </c>
    </row>
    <row r="44" spans="1:56" ht="36" customHeight="1" x14ac:dyDescent="0.2">
      <c r="A44" s="223"/>
      <c r="B44" s="204"/>
      <c r="C44" s="235"/>
      <c r="D44" s="103" t="s">
        <v>18</v>
      </c>
      <c r="E44" s="96"/>
      <c r="F44" s="96"/>
      <c r="G44" s="96"/>
      <c r="H44" s="96"/>
      <c r="I44" s="96"/>
      <c r="J44" s="96"/>
      <c r="K44" s="96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>
        <v>0</v>
      </c>
      <c r="W44" s="74">
        <v>0</v>
      </c>
      <c r="X44" s="74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96"/>
      <c r="AU44" s="96"/>
      <c r="AV44" s="96"/>
      <c r="AW44" s="96">
        <v>0</v>
      </c>
      <c r="AX44" s="96">
        <v>0</v>
      </c>
      <c r="AY44" s="96">
        <v>0</v>
      </c>
      <c r="AZ44" s="96">
        <v>0</v>
      </c>
      <c r="BA44" s="96">
        <v>0</v>
      </c>
      <c r="BB44" s="96">
        <v>0</v>
      </c>
      <c r="BC44" s="96">
        <v>0</v>
      </c>
      <c r="BD44" s="96">
        <v>0</v>
      </c>
    </row>
    <row r="45" spans="1:56" ht="15" customHeight="1" x14ac:dyDescent="0.2">
      <c r="A45" s="223"/>
      <c r="B45" s="227" t="s">
        <v>71</v>
      </c>
      <c r="C45" s="227" t="s">
        <v>79</v>
      </c>
      <c r="D45" s="2" t="s">
        <v>17</v>
      </c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9" t="s">
        <v>98</v>
      </c>
      <c r="AN45" s="12"/>
      <c r="AO45" s="12"/>
      <c r="AP45" s="12"/>
      <c r="AQ45" s="12"/>
      <c r="AR45" s="12"/>
      <c r="AS45" s="51"/>
      <c r="AT45" s="11"/>
      <c r="AU45" s="11"/>
      <c r="AV45" s="11"/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</row>
    <row r="46" spans="1:56" ht="20.25" customHeight="1" x14ac:dyDescent="0.2">
      <c r="A46" s="223"/>
      <c r="B46" s="228"/>
      <c r="C46" s="228"/>
      <c r="D46" s="6" t="s">
        <v>18</v>
      </c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0</v>
      </c>
      <c r="W46" s="12">
        <v>0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220"/>
      <c r="AN46" s="12"/>
      <c r="AO46" s="12"/>
      <c r="AP46" s="12"/>
      <c r="AQ46" s="12"/>
      <c r="AR46" s="12"/>
      <c r="AS46" s="51"/>
      <c r="AT46" s="11"/>
      <c r="AU46" s="11"/>
      <c r="AV46" s="11"/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</row>
    <row r="47" spans="1:56" x14ac:dyDescent="0.2">
      <c r="A47" s="223"/>
      <c r="B47" s="6" t="s">
        <v>120</v>
      </c>
      <c r="C47" s="140" t="s">
        <v>167</v>
      </c>
      <c r="D47" s="2" t="s">
        <v>17</v>
      </c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v>0</v>
      </c>
      <c r="W47" s="12">
        <v>0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1"/>
      <c r="AI47" s="11"/>
      <c r="AJ47" s="11"/>
      <c r="AK47" s="11"/>
      <c r="AL47" s="12"/>
      <c r="AM47" s="11"/>
      <c r="AN47" s="11"/>
      <c r="AO47" s="11"/>
      <c r="AP47" s="11"/>
      <c r="AQ47" s="11"/>
      <c r="AR47" s="13"/>
      <c r="AS47" s="13" t="s">
        <v>122</v>
      </c>
      <c r="AT47" s="13"/>
      <c r="AU47" s="11"/>
      <c r="AV47" s="11"/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</row>
    <row r="48" spans="1:56" s="9" customFormat="1" ht="12.75" customHeight="1" x14ac:dyDescent="0.2">
      <c r="A48" s="223"/>
      <c r="B48" s="225" t="s">
        <v>63</v>
      </c>
      <c r="C48" s="179" t="s">
        <v>64</v>
      </c>
      <c r="D48" s="108" t="s">
        <v>17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>
        <v>0</v>
      </c>
      <c r="W48" s="75">
        <v>0</v>
      </c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254" t="s">
        <v>103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</row>
    <row r="49" spans="1:56" s="9" customFormat="1" x14ac:dyDescent="0.2">
      <c r="A49" s="223"/>
      <c r="B49" s="225"/>
      <c r="C49" s="180"/>
      <c r="D49" s="108" t="s">
        <v>18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>
        <v>0</v>
      </c>
      <c r="W49" s="75">
        <v>0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255"/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  <c r="BD49" s="75">
        <v>0</v>
      </c>
    </row>
    <row r="50" spans="1:56" ht="12.75" customHeight="1" x14ac:dyDescent="0.2">
      <c r="A50" s="223"/>
      <c r="B50" s="226" t="s">
        <v>65</v>
      </c>
      <c r="C50" s="205" t="s">
        <v>64</v>
      </c>
      <c r="D50" s="2" t="s">
        <v>17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6"/>
      <c r="Q50" s="82"/>
      <c r="R50" s="12"/>
      <c r="S50" s="12"/>
      <c r="T50" s="12"/>
      <c r="U50" s="12"/>
      <c r="V50" s="12">
        <v>0</v>
      </c>
      <c r="W50" s="12">
        <v>0</v>
      </c>
      <c r="X50" s="26"/>
      <c r="Y50" s="26"/>
      <c r="Z50" s="12"/>
      <c r="AA50" s="12"/>
      <c r="AB50" s="12"/>
      <c r="AC50" s="12"/>
      <c r="AD50" s="12"/>
      <c r="AE50" s="12"/>
      <c r="AF50" s="12"/>
      <c r="AG50" s="12"/>
      <c r="AH50" s="11"/>
      <c r="AI50" s="11"/>
      <c r="AJ50" s="11"/>
      <c r="AK50" s="11"/>
      <c r="AL50" s="11"/>
      <c r="AM50" s="219" t="s">
        <v>98</v>
      </c>
      <c r="AN50" s="11"/>
      <c r="AO50" s="11"/>
      <c r="AP50" s="14"/>
      <c r="AQ50" s="11"/>
      <c r="AR50" s="12"/>
      <c r="AS50" s="12"/>
      <c r="AU50" s="11"/>
      <c r="AV50" s="11"/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</row>
    <row r="51" spans="1:56" x14ac:dyDescent="0.2">
      <c r="A51" s="223"/>
      <c r="B51" s="226"/>
      <c r="C51" s="205"/>
      <c r="D51" s="2" t="s">
        <v>18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6"/>
      <c r="Q51" s="82"/>
      <c r="R51" s="11"/>
      <c r="S51" s="11"/>
      <c r="T51" s="11"/>
      <c r="U51" s="11"/>
      <c r="V51" s="12">
        <v>0</v>
      </c>
      <c r="W51" s="12">
        <v>0</v>
      </c>
      <c r="X51" s="26"/>
      <c r="Y51" s="26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1"/>
      <c r="AM51" s="220"/>
      <c r="AN51" s="11"/>
      <c r="AO51" s="11"/>
      <c r="AP51" s="14"/>
      <c r="AQ51" s="11"/>
      <c r="AR51" s="12"/>
      <c r="AS51" s="12"/>
      <c r="AT51" s="11"/>
      <c r="AU51" s="11"/>
      <c r="AV51" s="11"/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</row>
    <row r="52" spans="1:56" x14ac:dyDescent="0.2">
      <c r="A52" s="223"/>
      <c r="B52" s="2" t="s">
        <v>118</v>
      </c>
      <c r="C52" s="140" t="s">
        <v>167</v>
      </c>
      <c r="D52" s="2" t="s">
        <v>17</v>
      </c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>
        <v>0</v>
      </c>
      <c r="W52" s="12">
        <v>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1"/>
      <c r="AI52" s="11"/>
      <c r="AJ52" s="11"/>
      <c r="AK52" s="11"/>
      <c r="AL52" s="12"/>
      <c r="AM52" s="11"/>
      <c r="AN52" s="11"/>
      <c r="AO52" s="11"/>
      <c r="AP52" s="11"/>
      <c r="AQ52" s="11"/>
      <c r="AR52" s="11"/>
      <c r="AS52" s="13"/>
      <c r="AT52" s="168" t="s">
        <v>98</v>
      </c>
      <c r="AU52" s="11"/>
      <c r="AV52" s="11"/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</row>
    <row r="53" spans="1:56" ht="16.5" x14ac:dyDescent="0.2">
      <c r="A53" s="223"/>
      <c r="B53" s="2" t="s">
        <v>169</v>
      </c>
      <c r="C53" s="140" t="s">
        <v>168</v>
      </c>
      <c r="D53" s="2" t="s">
        <v>17</v>
      </c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>
        <v>0</v>
      </c>
      <c r="W53" s="12">
        <v>0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1"/>
      <c r="AI53" s="11"/>
      <c r="AJ53" s="11"/>
      <c r="AK53" s="11"/>
      <c r="AL53" s="12"/>
      <c r="AM53" s="11"/>
      <c r="AN53" s="11"/>
      <c r="AO53" s="11"/>
      <c r="AP53" s="11"/>
      <c r="AQ53" s="11"/>
      <c r="AR53" s="11"/>
      <c r="AS53" s="13"/>
      <c r="AT53" s="70"/>
      <c r="AU53" s="167" t="s">
        <v>98</v>
      </c>
      <c r="AV53" s="11"/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</row>
    <row r="54" spans="1:56" s="9" customFormat="1" ht="20.25" customHeight="1" x14ac:dyDescent="0.2">
      <c r="A54" s="223"/>
      <c r="B54" s="225" t="s">
        <v>93</v>
      </c>
      <c r="C54" s="225"/>
      <c r="D54" s="225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>
        <v>1</v>
      </c>
      <c r="S54" s="153">
        <v>1</v>
      </c>
      <c r="T54" s="153"/>
      <c r="U54" s="153">
        <v>3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>
        <v>5</v>
      </c>
      <c r="AN54" s="153">
        <v>1</v>
      </c>
      <c r="AO54" s="153"/>
      <c r="AP54" s="153"/>
      <c r="AQ54" s="153"/>
      <c r="AR54" s="153"/>
      <c r="AS54" s="153"/>
      <c r="AT54" s="153">
        <v>1</v>
      </c>
      <c r="AU54" s="153">
        <v>1</v>
      </c>
      <c r="AV54" s="153">
        <v>3</v>
      </c>
      <c r="AW54" s="153"/>
      <c r="AX54" s="153"/>
      <c r="AY54" s="153"/>
      <c r="AZ54" s="153"/>
      <c r="BA54" s="153"/>
      <c r="BB54" s="153"/>
      <c r="BC54" s="153"/>
      <c r="BD54" s="153"/>
    </row>
  </sheetData>
  <mergeCells count="73">
    <mergeCell ref="AV31:AV32"/>
    <mergeCell ref="R39:R40"/>
    <mergeCell ref="AM45:AM46"/>
    <mergeCell ref="AM50:AM51"/>
    <mergeCell ref="AM13:AM14"/>
    <mergeCell ref="AM17:AM18"/>
    <mergeCell ref="U25:U26"/>
    <mergeCell ref="AM27:AM28"/>
    <mergeCell ref="U33:U34"/>
    <mergeCell ref="AM33:AM34"/>
    <mergeCell ref="AV39:AV40"/>
    <mergeCell ref="AV48:AV49"/>
    <mergeCell ref="B19:B20"/>
    <mergeCell ref="U19:U20"/>
    <mergeCell ref="B33:B34"/>
    <mergeCell ref="C31:C32"/>
    <mergeCell ref="C33:C34"/>
    <mergeCell ref="C19:C20"/>
    <mergeCell ref="B29:B30"/>
    <mergeCell ref="C29:C30"/>
    <mergeCell ref="B27:B28"/>
    <mergeCell ref="C27:C28"/>
    <mergeCell ref="B25:B26"/>
    <mergeCell ref="B54:D54"/>
    <mergeCell ref="B48:B49"/>
    <mergeCell ref="C48:C49"/>
    <mergeCell ref="B50:B51"/>
    <mergeCell ref="C50:C51"/>
    <mergeCell ref="B45:B46"/>
    <mergeCell ref="C45:C46"/>
    <mergeCell ref="B43:B44"/>
    <mergeCell ref="C43:C44"/>
    <mergeCell ref="A1:BD1"/>
    <mergeCell ref="B13:B14"/>
    <mergeCell ref="B7:B8"/>
    <mergeCell ref="C7:C8"/>
    <mergeCell ref="B9:B10"/>
    <mergeCell ref="C9:C10"/>
    <mergeCell ref="B11:B12"/>
    <mergeCell ref="B31:B32"/>
    <mergeCell ref="C39:C40"/>
    <mergeCell ref="C25:C26"/>
    <mergeCell ref="AJ2:AL2"/>
    <mergeCell ref="C21:C22"/>
    <mergeCell ref="C11:C12"/>
    <mergeCell ref="C13:C14"/>
    <mergeCell ref="C23:C24"/>
    <mergeCell ref="AW2:AY2"/>
    <mergeCell ref="C17:C18"/>
    <mergeCell ref="W2:Y2"/>
    <mergeCell ref="AA2:AC2"/>
    <mergeCell ref="C15:C16"/>
    <mergeCell ref="D2:D6"/>
    <mergeCell ref="AZ2:BD2"/>
    <mergeCell ref="E3:BD3"/>
    <mergeCell ref="E5:BD5"/>
    <mergeCell ref="N2:Q2"/>
    <mergeCell ref="R2:U2"/>
    <mergeCell ref="AN2:AQ2"/>
    <mergeCell ref="AR2:AU2"/>
    <mergeCell ref="F2:H2"/>
    <mergeCell ref="J2:L2"/>
    <mergeCell ref="AE2:AH2"/>
    <mergeCell ref="A2:A6"/>
    <mergeCell ref="B2:B6"/>
    <mergeCell ref="C2:C6"/>
    <mergeCell ref="B17:B18"/>
    <mergeCell ref="B15:B16"/>
    <mergeCell ref="B23:B24"/>
    <mergeCell ref="A7:A54"/>
    <mergeCell ref="B37:B38"/>
    <mergeCell ref="C37:C38"/>
    <mergeCell ref="B39:B40"/>
  </mergeCells>
  <phoneticPr fontId="5" type="noConversion"/>
  <pageMargins left="0.39370078740157483" right="0.39370078740157483" top="0.39370078740157483" bottom="0.39370078740157483" header="0" footer="0"/>
  <pageSetup paperSize="9" scale="6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41"/>
  <sheetViews>
    <sheetView topLeftCell="B28" zoomScaleNormal="100" workbookViewId="0">
      <selection activeCell="AK36" sqref="AK36"/>
    </sheetView>
  </sheetViews>
  <sheetFormatPr defaultRowHeight="12.75" x14ac:dyDescent="0.2"/>
  <cols>
    <col min="1" max="1" width="4.85546875" customWidth="1"/>
    <col min="2" max="2" width="6.28515625" customWidth="1"/>
    <col min="3" max="3" width="16.42578125" customWidth="1"/>
    <col min="4" max="4" width="6.140625" customWidth="1"/>
    <col min="5" max="56" width="3.7109375" customWidth="1"/>
    <col min="57" max="57" width="4.85546875" customWidth="1"/>
    <col min="58" max="60" width="2.7109375" customWidth="1"/>
  </cols>
  <sheetData>
    <row r="2" spans="1:57" ht="69.75" customHeight="1" x14ac:dyDescent="0.2">
      <c r="A2" s="199" t="s">
        <v>0</v>
      </c>
      <c r="B2" s="199" t="s">
        <v>1</v>
      </c>
      <c r="C2" s="199" t="s">
        <v>2</v>
      </c>
      <c r="D2" s="199" t="s">
        <v>3</v>
      </c>
      <c r="E2" s="3" t="s">
        <v>87</v>
      </c>
      <c r="F2" s="196" t="s">
        <v>29</v>
      </c>
      <c r="G2" s="197"/>
      <c r="H2" s="200"/>
      <c r="I2" s="3" t="s">
        <v>88</v>
      </c>
      <c r="J2" s="196" t="s">
        <v>4</v>
      </c>
      <c r="K2" s="197"/>
      <c r="L2" s="197"/>
      <c r="M2" s="3" t="s">
        <v>95</v>
      </c>
      <c r="N2" s="193" t="s">
        <v>5</v>
      </c>
      <c r="O2" s="193"/>
      <c r="P2" s="193"/>
      <c r="Q2" s="193"/>
      <c r="R2" s="193" t="s">
        <v>6</v>
      </c>
      <c r="S2" s="193"/>
      <c r="T2" s="193"/>
      <c r="U2" s="193"/>
      <c r="V2" s="3" t="s">
        <v>89</v>
      </c>
      <c r="W2" s="193" t="s">
        <v>7</v>
      </c>
      <c r="X2" s="193"/>
      <c r="Y2" s="193"/>
      <c r="Z2" s="4" t="s">
        <v>96</v>
      </c>
      <c r="AA2" s="193" t="s">
        <v>8</v>
      </c>
      <c r="AB2" s="193"/>
      <c r="AC2" s="193"/>
      <c r="AD2" s="4" t="s">
        <v>97</v>
      </c>
      <c r="AE2" s="193" t="s">
        <v>9</v>
      </c>
      <c r="AF2" s="193"/>
      <c r="AG2" s="193"/>
      <c r="AH2" s="193"/>
      <c r="AI2" s="3" t="s">
        <v>90</v>
      </c>
      <c r="AJ2" s="193" t="s">
        <v>10</v>
      </c>
      <c r="AK2" s="193"/>
      <c r="AL2" s="193"/>
      <c r="AM2" s="3" t="s">
        <v>91</v>
      </c>
      <c r="AN2" s="193" t="s">
        <v>11</v>
      </c>
      <c r="AO2" s="193"/>
      <c r="AP2" s="193"/>
      <c r="AQ2" s="193"/>
      <c r="AR2" s="193" t="s">
        <v>12</v>
      </c>
      <c r="AS2" s="193"/>
      <c r="AT2" s="193"/>
      <c r="AU2" s="193"/>
      <c r="AV2" s="3" t="s">
        <v>94</v>
      </c>
      <c r="AW2" s="193" t="s">
        <v>13</v>
      </c>
      <c r="AX2" s="193"/>
      <c r="AY2" s="193"/>
      <c r="AZ2" s="193" t="s">
        <v>14</v>
      </c>
      <c r="BA2" s="193"/>
      <c r="BB2" s="193"/>
      <c r="BC2" s="193"/>
      <c r="BD2" s="193"/>
      <c r="BE2" s="264" t="s">
        <v>30</v>
      </c>
    </row>
    <row r="3" spans="1:57" x14ac:dyDescent="0.2">
      <c r="A3" s="199"/>
      <c r="B3" s="199"/>
      <c r="C3" s="199"/>
      <c r="D3" s="199"/>
      <c r="E3" s="265" t="s">
        <v>15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4"/>
    </row>
    <row r="4" spans="1:57" x14ac:dyDescent="0.2">
      <c r="A4" s="199"/>
      <c r="B4" s="199"/>
      <c r="C4" s="199"/>
      <c r="D4" s="199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264"/>
    </row>
    <row r="5" spans="1:57" x14ac:dyDescent="0.2">
      <c r="A5" s="199"/>
      <c r="B5" s="199"/>
      <c r="C5" s="199"/>
      <c r="D5" s="199"/>
      <c r="E5" s="266" t="s">
        <v>28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4"/>
    </row>
    <row r="6" spans="1:57" x14ac:dyDescent="0.2">
      <c r="A6" s="199"/>
      <c r="B6" s="199"/>
      <c r="C6" s="199"/>
      <c r="D6" s="199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264"/>
    </row>
    <row r="7" spans="1:57" s="9" customFormat="1" x14ac:dyDescent="0.2">
      <c r="A7" s="222" t="s">
        <v>72</v>
      </c>
      <c r="B7" s="225" t="s">
        <v>33</v>
      </c>
      <c r="C7" s="225" t="s">
        <v>54</v>
      </c>
      <c r="D7" s="108" t="s">
        <v>17</v>
      </c>
      <c r="E7" s="84">
        <f>E11+E13+E9</f>
        <v>4</v>
      </c>
      <c r="F7" s="84">
        <f t="shared" ref="F7:R7" si="0">F11+F13+F9</f>
        <v>4</v>
      </c>
      <c r="G7" s="84">
        <f t="shared" si="0"/>
        <v>4</v>
      </c>
      <c r="H7" s="84">
        <f t="shared" si="0"/>
        <v>4</v>
      </c>
      <c r="I7" s="84">
        <f t="shared" si="0"/>
        <v>4</v>
      </c>
      <c r="J7" s="84">
        <f t="shared" si="0"/>
        <v>4</v>
      </c>
      <c r="K7" s="84">
        <f t="shared" si="0"/>
        <v>4</v>
      </c>
      <c r="L7" s="84">
        <f t="shared" si="0"/>
        <v>4</v>
      </c>
      <c r="M7" s="84">
        <f t="shared" si="0"/>
        <v>4</v>
      </c>
      <c r="N7" s="84">
        <f t="shared" si="0"/>
        <v>4</v>
      </c>
      <c r="O7" s="84">
        <f t="shared" si="0"/>
        <v>4</v>
      </c>
      <c r="P7" s="84">
        <f t="shared" si="0"/>
        <v>4</v>
      </c>
      <c r="Q7" s="84">
        <f t="shared" si="0"/>
        <v>4</v>
      </c>
      <c r="R7" s="84">
        <f t="shared" si="0"/>
        <v>4</v>
      </c>
      <c r="S7" s="84">
        <v>0</v>
      </c>
      <c r="T7" s="84">
        <v>0</v>
      </c>
      <c r="U7" s="84">
        <v>0</v>
      </c>
      <c r="V7" s="84">
        <f>V11+V13</f>
        <v>0</v>
      </c>
      <c r="W7" s="84">
        <f>W11+W13</f>
        <v>0</v>
      </c>
      <c r="X7" s="84">
        <f t="shared" ref="X7:AH8" si="1">X11+X13+X9</f>
        <v>8</v>
      </c>
      <c r="Y7" s="84">
        <f t="shared" si="1"/>
        <v>8</v>
      </c>
      <c r="Z7" s="84">
        <f t="shared" si="1"/>
        <v>8</v>
      </c>
      <c r="AA7" s="84">
        <f t="shared" si="1"/>
        <v>8</v>
      </c>
      <c r="AB7" s="84">
        <f t="shared" si="1"/>
        <v>8</v>
      </c>
      <c r="AC7" s="84">
        <f t="shared" si="1"/>
        <v>8</v>
      </c>
      <c r="AD7" s="84">
        <f t="shared" si="1"/>
        <v>8</v>
      </c>
      <c r="AE7" s="84">
        <f t="shared" si="1"/>
        <v>9</v>
      </c>
      <c r="AF7" s="84">
        <f t="shared" si="1"/>
        <v>9</v>
      </c>
      <c r="AG7" s="84">
        <f t="shared" si="1"/>
        <v>9</v>
      </c>
      <c r="AH7" s="84">
        <f t="shared" si="1"/>
        <v>9</v>
      </c>
      <c r="AI7" s="84">
        <v>0</v>
      </c>
      <c r="AJ7" s="84">
        <v>0</v>
      </c>
      <c r="AK7" s="84" t="s">
        <v>108</v>
      </c>
      <c r="AL7" s="84">
        <f t="shared" ref="AL7:BD7" si="2">AL11+AL13</f>
        <v>0</v>
      </c>
      <c r="AM7" s="84">
        <f t="shared" si="2"/>
        <v>0</v>
      </c>
      <c r="AN7" s="84">
        <f t="shared" si="2"/>
        <v>0</v>
      </c>
      <c r="AO7" s="84">
        <f t="shared" si="2"/>
        <v>0</v>
      </c>
      <c r="AP7" s="84">
        <f t="shared" si="2"/>
        <v>0</v>
      </c>
      <c r="AQ7" s="84">
        <f t="shared" si="2"/>
        <v>0</v>
      </c>
      <c r="AR7" s="84">
        <f t="shared" si="2"/>
        <v>0</v>
      </c>
      <c r="AS7" s="84">
        <f t="shared" si="2"/>
        <v>0</v>
      </c>
      <c r="AT7" s="84">
        <f t="shared" si="2"/>
        <v>0</v>
      </c>
      <c r="AU7" s="84">
        <f t="shared" si="2"/>
        <v>0</v>
      </c>
      <c r="AV7" s="84">
        <f t="shared" si="2"/>
        <v>0</v>
      </c>
      <c r="AW7" s="84">
        <f t="shared" si="2"/>
        <v>0</v>
      </c>
      <c r="AX7" s="84">
        <f t="shared" si="2"/>
        <v>0</v>
      </c>
      <c r="AY7" s="84">
        <f t="shared" si="2"/>
        <v>0</v>
      </c>
      <c r="AZ7" s="84">
        <f t="shared" si="2"/>
        <v>0</v>
      </c>
      <c r="BA7" s="84">
        <f t="shared" si="2"/>
        <v>0</v>
      </c>
      <c r="BB7" s="84">
        <f t="shared" si="2"/>
        <v>0</v>
      </c>
      <c r="BC7" s="84">
        <f t="shared" si="2"/>
        <v>0</v>
      </c>
      <c r="BD7" s="84">
        <f t="shared" si="2"/>
        <v>0</v>
      </c>
      <c r="BE7" s="75">
        <f t="shared" ref="BE7:BE41" si="3">SUM(E7:BD7)</f>
        <v>148</v>
      </c>
    </row>
    <row r="8" spans="1:57" s="9" customFormat="1" ht="18.75" customHeight="1" x14ac:dyDescent="0.2">
      <c r="A8" s="256"/>
      <c r="B8" s="225"/>
      <c r="C8" s="225"/>
      <c r="D8" s="108" t="s">
        <v>18</v>
      </c>
      <c r="E8" s="84">
        <f>E12+E14+E10</f>
        <v>2</v>
      </c>
      <c r="F8" s="84">
        <f t="shared" ref="F8:R8" si="4">F12+F14+F10</f>
        <v>2</v>
      </c>
      <c r="G8" s="84">
        <f t="shared" si="4"/>
        <v>2</v>
      </c>
      <c r="H8" s="84">
        <f t="shared" si="4"/>
        <v>2</v>
      </c>
      <c r="I8" s="84">
        <f t="shared" si="4"/>
        <v>2</v>
      </c>
      <c r="J8" s="84">
        <f t="shared" si="4"/>
        <v>2</v>
      </c>
      <c r="K8" s="84">
        <f t="shared" si="4"/>
        <v>2</v>
      </c>
      <c r="L8" s="84">
        <f t="shared" si="4"/>
        <v>2</v>
      </c>
      <c r="M8" s="84">
        <f t="shared" si="4"/>
        <v>2</v>
      </c>
      <c r="N8" s="84">
        <f t="shared" si="4"/>
        <v>2</v>
      </c>
      <c r="O8" s="84">
        <f t="shared" si="4"/>
        <v>2</v>
      </c>
      <c r="P8" s="84">
        <f t="shared" si="4"/>
        <v>2</v>
      </c>
      <c r="Q8" s="84">
        <f t="shared" si="4"/>
        <v>2</v>
      </c>
      <c r="R8" s="84">
        <f t="shared" si="4"/>
        <v>2</v>
      </c>
      <c r="S8" s="84">
        <v>0</v>
      </c>
      <c r="T8" s="84">
        <v>0</v>
      </c>
      <c r="U8" s="84">
        <v>0</v>
      </c>
      <c r="V8" s="84">
        <f>V12+V14</f>
        <v>0</v>
      </c>
      <c r="W8" s="84">
        <f>W12+W14</f>
        <v>0</v>
      </c>
      <c r="X8" s="147">
        <f t="shared" si="1"/>
        <v>4</v>
      </c>
      <c r="Y8" s="147">
        <f t="shared" si="1"/>
        <v>4</v>
      </c>
      <c r="Z8" s="147">
        <f t="shared" si="1"/>
        <v>4</v>
      </c>
      <c r="AA8" s="147">
        <f t="shared" si="1"/>
        <v>4</v>
      </c>
      <c r="AB8" s="147">
        <f t="shared" si="1"/>
        <v>4</v>
      </c>
      <c r="AC8" s="147">
        <f t="shared" si="1"/>
        <v>4</v>
      </c>
      <c r="AD8" s="147">
        <f t="shared" si="1"/>
        <v>4</v>
      </c>
      <c r="AE8" s="147">
        <f t="shared" si="1"/>
        <v>4.5</v>
      </c>
      <c r="AF8" s="147">
        <f t="shared" si="1"/>
        <v>4.5</v>
      </c>
      <c r="AG8" s="147">
        <f t="shared" si="1"/>
        <v>4.5</v>
      </c>
      <c r="AH8" s="147">
        <f t="shared" si="1"/>
        <v>4.5</v>
      </c>
      <c r="AI8" s="84">
        <v>0</v>
      </c>
      <c r="AJ8" s="84">
        <v>0</v>
      </c>
      <c r="AK8" s="84" t="s">
        <v>108</v>
      </c>
      <c r="AL8" s="84">
        <f t="shared" ref="AL8:BD8" si="5">AL12+AL14</f>
        <v>0</v>
      </c>
      <c r="AM8" s="84">
        <f t="shared" si="5"/>
        <v>0</v>
      </c>
      <c r="AN8" s="84">
        <f t="shared" si="5"/>
        <v>0</v>
      </c>
      <c r="AO8" s="84">
        <f t="shared" si="5"/>
        <v>0</v>
      </c>
      <c r="AP8" s="84">
        <f t="shared" si="5"/>
        <v>0</v>
      </c>
      <c r="AQ8" s="84">
        <f t="shared" si="5"/>
        <v>0</v>
      </c>
      <c r="AR8" s="84">
        <f t="shared" si="5"/>
        <v>0</v>
      </c>
      <c r="AS8" s="84">
        <f t="shared" si="5"/>
        <v>0</v>
      </c>
      <c r="AT8" s="84">
        <f t="shared" si="5"/>
        <v>0</v>
      </c>
      <c r="AU8" s="84">
        <f t="shared" si="5"/>
        <v>0</v>
      </c>
      <c r="AV8" s="84">
        <f t="shared" si="5"/>
        <v>0</v>
      </c>
      <c r="AW8" s="84">
        <f t="shared" si="5"/>
        <v>0</v>
      </c>
      <c r="AX8" s="84">
        <f t="shared" si="5"/>
        <v>0</v>
      </c>
      <c r="AY8" s="84">
        <f t="shared" si="5"/>
        <v>0</v>
      </c>
      <c r="AZ8" s="84">
        <f t="shared" si="5"/>
        <v>0</v>
      </c>
      <c r="BA8" s="84">
        <f t="shared" si="5"/>
        <v>0</v>
      </c>
      <c r="BB8" s="84">
        <f t="shared" si="5"/>
        <v>0</v>
      </c>
      <c r="BC8" s="84">
        <f t="shared" si="5"/>
        <v>0</v>
      </c>
      <c r="BD8" s="84">
        <f t="shared" si="5"/>
        <v>0</v>
      </c>
      <c r="BE8" s="84">
        <f t="shared" si="3"/>
        <v>74</v>
      </c>
    </row>
    <row r="9" spans="1:57" s="9" customFormat="1" x14ac:dyDescent="0.2">
      <c r="A9" s="256"/>
      <c r="B9" s="226" t="s">
        <v>55</v>
      </c>
      <c r="C9" s="229" t="s">
        <v>56</v>
      </c>
      <c r="D9" s="49" t="s">
        <v>17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71" t="s">
        <v>109</v>
      </c>
      <c r="T9" s="71" t="s">
        <v>109</v>
      </c>
      <c r="U9" s="71" t="s">
        <v>109</v>
      </c>
      <c r="V9" s="54">
        <v>0</v>
      </c>
      <c r="W9" s="54">
        <v>0</v>
      </c>
      <c r="X9" s="50">
        <v>4</v>
      </c>
      <c r="Y9" s="50">
        <v>4</v>
      </c>
      <c r="Z9" s="50">
        <v>4</v>
      </c>
      <c r="AA9" s="50">
        <v>4</v>
      </c>
      <c r="AB9" s="50">
        <v>4</v>
      </c>
      <c r="AC9" s="50">
        <v>4</v>
      </c>
      <c r="AD9" s="50">
        <v>4</v>
      </c>
      <c r="AE9" s="50">
        <v>5</v>
      </c>
      <c r="AF9" s="50">
        <v>5</v>
      </c>
      <c r="AG9" s="50">
        <v>5</v>
      </c>
      <c r="AH9" s="50">
        <v>5</v>
      </c>
      <c r="AI9" s="68" t="s">
        <v>109</v>
      </c>
      <c r="AJ9" s="68" t="s">
        <v>109</v>
      </c>
      <c r="AK9" s="58" t="s">
        <v>108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>
        <f t="shared" si="3"/>
        <v>48</v>
      </c>
    </row>
    <row r="10" spans="1:57" s="9" customFormat="1" x14ac:dyDescent="0.2">
      <c r="A10" s="256"/>
      <c r="B10" s="226"/>
      <c r="C10" s="230"/>
      <c r="D10" s="49" t="s">
        <v>18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71" t="s">
        <v>109</v>
      </c>
      <c r="T10" s="71" t="s">
        <v>109</v>
      </c>
      <c r="U10" s="71" t="s">
        <v>109</v>
      </c>
      <c r="V10" s="54">
        <v>0</v>
      </c>
      <c r="W10" s="54">
        <v>0</v>
      </c>
      <c r="X10" s="50">
        <v>2</v>
      </c>
      <c r="Y10" s="50">
        <v>2</v>
      </c>
      <c r="Z10" s="50">
        <v>2</v>
      </c>
      <c r="AA10" s="50">
        <v>2</v>
      </c>
      <c r="AB10" s="50">
        <v>2</v>
      </c>
      <c r="AC10" s="50">
        <v>2</v>
      </c>
      <c r="AD10" s="50">
        <v>2</v>
      </c>
      <c r="AE10" s="50">
        <v>2.5</v>
      </c>
      <c r="AF10" s="50">
        <v>2.5</v>
      </c>
      <c r="AG10" s="50">
        <v>2.5</v>
      </c>
      <c r="AH10" s="50">
        <v>2.5</v>
      </c>
      <c r="AI10" s="68" t="s">
        <v>109</v>
      </c>
      <c r="AJ10" s="68" t="s">
        <v>109</v>
      </c>
      <c r="AK10" s="58" t="s">
        <v>108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>
        <f t="shared" si="3"/>
        <v>24</v>
      </c>
    </row>
    <row r="11" spans="1:57" x14ac:dyDescent="0.2">
      <c r="A11" s="256"/>
      <c r="B11" s="263" t="s">
        <v>66</v>
      </c>
      <c r="C11" s="226" t="s">
        <v>19</v>
      </c>
      <c r="D11" s="2" t="s">
        <v>17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71" t="s">
        <v>109</v>
      </c>
      <c r="T11" s="71" t="s">
        <v>109</v>
      </c>
      <c r="U11" s="71" t="s">
        <v>109</v>
      </c>
      <c r="V11" s="54">
        <v>0</v>
      </c>
      <c r="W11" s="54">
        <v>0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51">
        <v>2</v>
      </c>
      <c r="AD11" s="51">
        <v>2</v>
      </c>
      <c r="AE11" s="51">
        <v>2</v>
      </c>
      <c r="AF11" s="51">
        <v>2</v>
      </c>
      <c r="AG11" s="51">
        <v>2</v>
      </c>
      <c r="AH11" s="53">
        <v>2</v>
      </c>
      <c r="AI11" s="68" t="s">
        <v>109</v>
      </c>
      <c r="AJ11" s="68" t="s">
        <v>109</v>
      </c>
      <c r="AK11" s="58" t="s">
        <v>108</v>
      </c>
      <c r="AL11" s="12"/>
      <c r="AM11" s="11"/>
      <c r="AN11" s="11"/>
      <c r="AO11" s="11"/>
      <c r="AP11" s="11"/>
      <c r="AQ11" s="11"/>
      <c r="AR11" s="1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65">
        <f t="shared" si="3"/>
        <v>50</v>
      </c>
    </row>
    <row r="12" spans="1:57" x14ac:dyDescent="0.2">
      <c r="A12" s="256"/>
      <c r="B12" s="263"/>
      <c r="C12" s="226"/>
      <c r="D12" s="2" t="s">
        <v>18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71" t="s">
        <v>109</v>
      </c>
      <c r="T12" s="71" t="s">
        <v>109</v>
      </c>
      <c r="U12" s="71" t="s">
        <v>109</v>
      </c>
      <c r="V12" s="54">
        <v>0</v>
      </c>
      <c r="W12" s="54">
        <v>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71" t="s">
        <v>109</v>
      </c>
      <c r="AJ12" s="71" t="s">
        <v>109</v>
      </c>
      <c r="AK12" s="55" t="s">
        <v>108</v>
      </c>
      <c r="AL12" s="12"/>
      <c r="AM12" s="11"/>
      <c r="AN12" s="11"/>
      <c r="AO12" s="11"/>
      <c r="AP12" s="11"/>
      <c r="AQ12" s="11"/>
      <c r="AR12" s="13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65">
        <f t="shared" si="3"/>
        <v>0</v>
      </c>
    </row>
    <row r="13" spans="1:57" x14ac:dyDescent="0.2">
      <c r="A13" s="256"/>
      <c r="B13" s="263" t="s">
        <v>35</v>
      </c>
      <c r="C13" s="227" t="s">
        <v>22</v>
      </c>
      <c r="D13" s="2" t="s">
        <v>17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71" t="s">
        <v>109</v>
      </c>
      <c r="T13" s="78" t="s">
        <v>109</v>
      </c>
      <c r="U13" s="78" t="s">
        <v>109</v>
      </c>
      <c r="V13" s="69">
        <v>0</v>
      </c>
      <c r="W13" s="69">
        <v>0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78" t="s">
        <v>109</v>
      </c>
      <c r="AJ13" s="78" t="s">
        <v>109</v>
      </c>
      <c r="AK13" s="76" t="s">
        <v>108</v>
      </c>
      <c r="AL13" s="12"/>
      <c r="AM13" s="11"/>
      <c r="AN13" s="11"/>
      <c r="AO13" s="11"/>
      <c r="AP13" s="11"/>
      <c r="AQ13" s="11"/>
      <c r="AR13" s="13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65">
        <f t="shared" si="3"/>
        <v>50</v>
      </c>
    </row>
    <row r="14" spans="1:57" x14ac:dyDescent="0.2">
      <c r="A14" s="256"/>
      <c r="B14" s="263"/>
      <c r="C14" s="228"/>
      <c r="D14" s="2" t="s">
        <v>18</v>
      </c>
      <c r="E14" s="17">
        <v>2</v>
      </c>
      <c r="F14" s="17">
        <v>2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2</v>
      </c>
      <c r="P14" s="17">
        <v>2</v>
      </c>
      <c r="Q14" s="17">
        <v>2</v>
      </c>
      <c r="R14" s="17">
        <v>2</v>
      </c>
      <c r="S14" s="71" t="s">
        <v>109</v>
      </c>
      <c r="T14" s="78" t="s">
        <v>109</v>
      </c>
      <c r="U14" s="78" t="s">
        <v>109</v>
      </c>
      <c r="V14" s="69">
        <v>0</v>
      </c>
      <c r="W14" s="69">
        <v>0</v>
      </c>
      <c r="X14" s="17">
        <v>2</v>
      </c>
      <c r="Y14" s="17">
        <v>2</v>
      </c>
      <c r="Z14" s="17">
        <v>2</v>
      </c>
      <c r="AA14" s="17">
        <v>2</v>
      </c>
      <c r="AB14" s="17">
        <v>2</v>
      </c>
      <c r="AC14" s="17">
        <v>2</v>
      </c>
      <c r="AD14" s="17">
        <v>2</v>
      </c>
      <c r="AE14" s="17">
        <v>2</v>
      </c>
      <c r="AF14" s="17">
        <v>2</v>
      </c>
      <c r="AG14" s="17">
        <v>2</v>
      </c>
      <c r="AH14" s="17">
        <v>2</v>
      </c>
      <c r="AI14" s="78" t="s">
        <v>109</v>
      </c>
      <c r="AJ14" s="78" t="s">
        <v>109</v>
      </c>
      <c r="AK14" s="76" t="s">
        <v>108</v>
      </c>
      <c r="AL14" s="12"/>
      <c r="AM14" s="11"/>
      <c r="AN14" s="11"/>
      <c r="AO14" s="11"/>
      <c r="AP14" s="11"/>
      <c r="AQ14" s="11"/>
      <c r="AR14" s="13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65">
        <f t="shared" si="3"/>
        <v>50</v>
      </c>
    </row>
    <row r="15" spans="1:57" s="9" customFormat="1" ht="12.75" customHeight="1" x14ac:dyDescent="0.2">
      <c r="A15" s="256"/>
      <c r="B15" s="225" t="s">
        <v>39</v>
      </c>
      <c r="C15" s="203" t="s">
        <v>83</v>
      </c>
      <c r="D15" s="108" t="s">
        <v>17</v>
      </c>
      <c r="E15" s="84">
        <f>E21+E19+E17</f>
        <v>15</v>
      </c>
      <c r="F15" s="84">
        <f t="shared" ref="F15:R15" si="6">F21+F19+F17</f>
        <v>15</v>
      </c>
      <c r="G15" s="84">
        <f t="shared" si="6"/>
        <v>15</v>
      </c>
      <c r="H15" s="84">
        <f t="shared" si="6"/>
        <v>15</v>
      </c>
      <c r="I15" s="84">
        <f t="shared" si="6"/>
        <v>15</v>
      </c>
      <c r="J15" s="84">
        <f t="shared" si="6"/>
        <v>15</v>
      </c>
      <c r="K15" s="84">
        <f t="shared" si="6"/>
        <v>15</v>
      </c>
      <c r="L15" s="84">
        <f t="shared" si="6"/>
        <v>15</v>
      </c>
      <c r="M15" s="84">
        <f t="shared" si="6"/>
        <v>15</v>
      </c>
      <c r="N15" s="84">
        <f t="shared" si="6"/>
        <v>15</v>
      </c>
      <c r="O15" s="84">
        <f t="shared" si="6"/>
        <v>15</v>
      </c>
      <c r="P15" s="84">
        <f t="shared" si="6"/>
        <v>15</v>
      </c>
      <c r="Q15" s="84">
        <f t="shared" si="6"/>
        <v>15</v>
      </c>
      <c r="R15" s="84">
        <f t="shared" si="6"/>
        <v>15</v>
      </c>
      <c r="S15" s="84">
        <v>0</v>
      </c>
      <c r="T15" s="84">
        <v>0</v>
      </c>
      <c r="U15" s="84">
        <v>0</v>
      </c>
      <c r="V15" s="84">
        <f t="shared" ref="V15:BD15" si="7">V21+V19</f>
        <v>0</v>
      </c>
      <c r="W15" s="84">
        <f t="shared" si="7"/>
        <v>0</v>
      </c>
      <c r="X15" s="84">
        <f>X21+X19+X17</f>
        <v>8</v>
      </c>
      <c r="Y15" s="84">
        <f t="shared" ref="Y15:AH15" si="8">Y21+Y19+Y17</f>
        <v>8</v>
      </c>
      <c r="Z15" s="84">
        <f t="shared" si="8"/>
        <v>8</v>
      </c>
      <c r="AA15" s="84">
        <f t="shared" si="8"/>
        <v>8</v>
      </c>
      <c r="AB15" s="84">
        <f t="shared" si="8"/>
        <v>8</v>
      </c>
      <c r="AC15" s="84">
        <f t="shared" si="8"/>
        <v>8</v>
      </c>
      <c r="AD15" s="84">
        <f t="shared" si="8"/>
        <v>8</v>
      </c>
      <c r="AE15" s="84">
        <f t="shared" si="8"/>
        <v>8</v>
      </c>
      <c r="AF15" s="84">
        <f t="shared" si="8"/>
        <v>8</v>
      </c>
      <c r="AG15" s="84">
        <f t="shared" si="8"/>
        <v>8</v>
      </c>
      <c r="AH15" s="84">
        <f t="shared" si="8"/>
        <v>8</v>
      </c>
      <c r="AI15" s="84">
        <v>0</v>
      </c>
      <c r="AJ15" s="84">
        <v>0</v>
      </c>
      <c r="AK15" s="84" t="s">
        <v>108</v>
      </c>
      <c r="AL15" s="84">
        <f t="shared" si="7"/>
        <v>0</v>
      </c>
      <c r="AM15" s="84">
        <f t="shared" si="7"/>
        <v>0</v>
      </c>
      <c r="AN15" s="84">
        <f t="shared" si="7"/>
        <v>0</v>
      </c>
      <c r="AO15" s="84">
        <f t="shared" si="7"/>
        <v>0</v>
      </c>
      <c r="AP15" s="84">
        <f t="shared" si="7"/>
        <v>0</v>
      </c>
      <c r="AQ15" s="84">
        <f t="shared" si="7"/>
        <v>0</v>
      </c>
      <c r="AR15" s="84">
        <f t="shared" si="7"/>
        <v>0</v>
      </c>
      <c r="AS15" s="84">
        <f t="shared" si="7"/>
        <v>0</v>
      </c>
      <c r="AT15" s="84">
        <f t="shared" si="7"/>
        <v>0</v>
      </c>
      <c r="AU15" s="84">
        <f t="shared" si="7"/>
        <v>0</v>
      </c>
      <c r="AV15" s="84">
        <f t="shared" si="7"/>
        <v>0</v>
      </c>
      <c r="AW15" s="84">
        <f t="shared" si="7"/>
        <v>0</v>
      </c>
      <c r="AX15" s="84">
        <f t="shared" si="7"/>
        <v>0</v>
      </c>
      <c r="AY15" s="84">
        <f t="shared" si="7"/>
        <v>0</v>
      </c>
      <c r="AZ15" s="84">
        <f t="shared" si="7"/>
        <v>0</v>
      </c>
      <c r="BA15" s="84">
        <f t="shared" si="7"/>
        <v>0</v>
      </c>
      <c r="BB15" s="84">
        <f t="shared" si="7"/>
        <v>0</v>
      </c>
      <c r="BC15" s="84">
        <f t="shared" si="7"/>
        <v>0</v>
      </c>
      <c r="BD15" s="84">
        <f t="shared" si="7"/>
        <v>0</v>
      </c>
      <c r="BE15" s="75">
        <f t="shared" si="3"/>
        <v>298</v>
      </c>
    </row>
    <row r="16" spans="1:57" s="9" customFormat="1" x14ac:dyDescent="0.2">
      <c r="A16" s="256"/>
      <c r="B16" s="225"/>
      <c r="C16" s="204"/>
      <c r="D16" s="108" t="s">
        <v>18</v>
      </c>
      <c r="E16" s="84">
        <f>E22+E20+E18</f>
        <v>7.5</v>
      </c>
      <c r="F16" s="84">
        <f t="shared" ref="F16:R16" si="9">F22+F20+F18</f>
        <v>7.5</v>
      </c>
      <c r="G16" s="84">
        <f t="shared" si="9"/>
        <v>7.5</v>
      </c>
      <c r="H16" s="84">
        <f t="shared" si="9"/>
        <v>7.5</v>
      </c>
      <c r="I16" s="84">
        <f t="shared" si="9"/>
        <v>7.5</v>
      </c>
      <c r="J16" s="84">
        <f t="shared" si="9"/>
        <v>7.5</v>
      </c>
      <c r="K16" s="84">
        <f t="shared" si="9"/>
        <v>7.5</v>
      </c>
      <c r="L16" s="84">
        <f t="shared" si="9"/>
        <v>7.5</v>
      </c>
      <c r="M16" s="84">
        <f t="shared" si="9"/>
        <v>7.5</v>
      </c>
      <c r="N16" s="84">
        <f t="shared" si="9"/>
        <v>7.5</v>
      </c>
      <c r="O16" s="84">
        <f t="shared" si="9"/>
        <v>7.5</v>
      </c>
      <c r="P16" s="84">
        <f t="shared" si="9"/>
        <v>7.5</v>
      </c>
      <c r="Q16" s="84">
        <f t="shared" si="9"/>
        <v>7.5</v>
      </c>
      <c r="R16" s="84">
        <f t="shared" si="9"/>
        <v>7.5</v>
      </c>
      <c r="S16" s="84">
        <v>0</v>
      </c>
      <c r="T16" s="84">
        <v>0</v>
      </c>
      <c r="U16" s="84">
        <v>0</v>
      </c>
      <c r="V16" s="84">
        <f t="shared" ref="V16:BD16" si="10">V22+V20</f>
        <v>0</v>
      </c>
      <c r="W16" s="84">
        <f t="shared" si="10"/>
        <v>0</v>
      </c>
      <c r="X16" s="84">
        <f>X22+X20+X18</f>
        <v>4</v>
      </c>
      <c r="Y16" s="84">
        <f t="shared" ref="Y16:AH16" si="11">Y22+Y20+Y18</f>
        <v>4</v>
      </c>
      <c r="Z16" s="84">
        <f t="shared" si="11"/>
        <v>4</v>
      </c>
      <c r="AA16" s="84">
        <f t="shared" si="11"/>
        <v>4</v>
      </c>
      <c r="AB16" s="84">
        <f t="shared" si="11"/>
        <v>4</v>
      </c>
      <c r="AC16" s="84">
        <f t="shared" si="11"/>
        <v>4</v>
      </c>
      <c r="AD16" s="84">
        <f t="shared" si="11"/>
        <v>4</v>
      </c>
      <c r="AE16" s="84">
        <f t="shared" si="11"/>
        <v>4</v>
      </c>
      <c r="AF16" s="84">
        <f t="shared" si="11"/>
        <v>4</v>
      </c>
      <c r="AG16" s="84">
        <f t="shared" si="11"/>
        <v>4</v>
      </c>
      <c r="AH16" s="84">
        <f t="shared" si="11"/>
        <v>4</v>
      </c>
      <c r="AI16" s="84">
        <v>0</v>
      </c>
      <c r="AJ16" s="84">
        <v>0</v>
      </c>
      <c r="AK16" s="84" t="s">
        <v>108</v>
      </c>
      <c r="AL16" s="84">
        <f t="shared" si="10"/>
        <v>0</v>
      </c>
      <c r="AM16" s="84">
        <f t="shared" si="10"/>
        <v>0</v>
      </c>
      <c r="AN16" s="84">
        <f t="shared" si="10"/>
        <v>0</v>
      </c>
      <c r="AO16" s="84">
        <f t="shared" si="10"/>
        <v>0</v>
      </c>
      <c r="AP16" s="84">
        <f t="shared" si="10"/>
        <v>0</v>
      </c>
      <c r="AQ16" s="84">
        <f t="shared" si="10"/>
        <v>0</v>
      </c>
      <c r="AR16" s="84">
        <f t="shared" si="10"/>
        <v>0</v>
      </c>
      <c r="AS16" s="84">
        <f>AS22+AS20</f>
        <v>0</v>
      </c>
      <c r="AT16" s="84">
        <f t="shared" si="10"/>
        <v>0</v>
      </c>
      <c r="AU16" s="84">
        <f t="shared" si="10"/>
        <v>0</v>
      </c>
      <c r="AV16" s="84">
        <f t="shared" si="10"/>
        <v>0</v>
      </c>
      <c r="AW16" s="84">
        <f t="shared" si="10"/>
        <v>0</v>
      </c>
      <c r="AX16" s="84">
        <f t="shared" si="10"/>
        <v>0</v>
      </c>
      <c r="AY16" s="84">
        <f t="shared" si="10"/>
        <v>0</v>
      </c>
      <c r="AZ16" s="84">
        <f t="shared" si="10"/>
        <v>0</v>
      </c>
      <c r="BA16" s="84">
        <f t="shared" si="10"/>
        <v>0</v>
      </c>
      <c r="BB16" s="84">
        <f t="shared" si="10"/>
        <v>0</v>
      </c>
      <c r="BC16" s="84">
        <f t="shared" si="10"/>
        <v>0</v>
      </c>
      <c r="BD16" s="84">
        <f t="shared" si="10"/>
        <v>0</v>
      </c>
      <c r="BE16" s="75">
        <f t="shared" si="3"/>
        <v>149</v>
      </c>
    </row>
    <row r="17" spans="1:57" s="9" customFormat="1" x14ac:dyDescent="0.2">
      <c r="A17" s="256"/>
      <c r="B17" s="181" t="s">
        <v>157</v>
      </c>
      <c r="C17" s="229" t="s">
        <v>158</v>
      </c>
      <c r="D17" s="67" t="s">
        <v>17</v>
      </c>
      <c r="E17" s="80">
        <v>3</v>
      </c>
      <c r="F17" s="80">
        <v>3</v>
      </c>
      <c r="G17" s="80">
        <v>3</v>
      </c>
      <c r="H17" s="80">
        <v>3</v>
      </c>
      <c r="I17" s="80">
        <v>3</v>
      </c>
      <c r="J17" s="80">
        <v>3</v>
      </c>
      <c r="K17" s="80">
        <v>3</v>
      </c>
      <c r="L17" s="80">
        <v>3</v>
      </c>
      <c r="M17" s="80">
        <v>3</v>
      </c>
      <c r="N17" s="80">
        <v>3</v>
      </c>
      <c r="O17" s="80">
        <v>3</v>
      </c>
      <c r="P17" s="80">
        <v>3</v>
      </c>
      <c r="Q17" s="80">
        <v>3</v>
      </c>
      <c r="R17" s="80">
        <v>3</v>
      </c>
      <c r="S17" s="78" t="s">
        <v>109</v>
      </c>
      <c r="T17" s="78" t="s">
        <v>109</v>
      </c>
      <c r="U17" s="78" t="s">
        <v>109</v>
      </c>
      <c r="V17" s="54">
        <v>0</v>
      </c>
      <c r="W17" s="54">
        <v>0</v>
      </c>
      <c r="X17" s="80">
        <v>4</v>
      </c>
      <c r="Y17" s="80">
        <v>4</v>
      </c>
      <c r="Z17" s="80">
        <v>4</v>
      </c>
      <c r="AA17" s="80">
        <v>4</v>
      </c>
      <c r="AB17" s="80">
        <v>4</v>
      </c>
      <c r="AC17" s="80">
        <v>4</v>
      </c>
      <c r="AD17" s="80">
        <v>4</v>
      </c>
      <c r="AE17" s="80">
        <v>4</v>
      </c>
      <c r="AF17" s="80">
        <v>4</v>
      </c>
      <c r="AG17" s="80">
        <v>4</v>
      </c>
      <c r="AH17" s="80">
        <v>4</v>
      </c>
      <c r="AI17" s="78" t="s">
        <v>109</v>
      </c>
      <c r="AJ17" s="78" t="s">
        <v>109</v>
      </c>
      <c r="AK17" s="76" t="s">
        <v>108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65">
        <f t="shared" si="3"/>
        <v>86</v>
      </c>
    </row>
    <row r="18" spans="1:57" s="9" customFormat="1" x14ac:dyDescent="0.2">
      <c r="A18" s="256"/>
      <c r="B18" s="181"/>
      <c r="C18" s="230"/>
      <c r="D18" s="67" t="s">
        <v>18</v>
      </c>
      <c r="E18" s="50">
        <v>1.5</v>
      </c>
      <c r="F18" s="50">
        <v>1.5</v>
      </c>
      <c r="G18" s="50">
        <v>1.5</v>
      </c>
      <c r="H18" s="50">
        <v>1.5</v>
      </c>
      <c r="I18" s="50">
        <v>1.5</v>
      </c>
      <c r="J18" s="50">
        <v>1.5</v>
      </c>
      <c r="K18" s="50">
        <v>1.5</v>
      </c>
      <c r="L18" s="50">
        <v>1.5</v>
      </c>
      <c r="M18" s="50">
        <v>1.5</v>
      </c>
      <c r="N18" s="50">
        <v>1.5</v>
      </c>
      <c r="O18" s="50">
        <v>1.5</v>
      </c>
      <c r="P18" s="50">
        <v>1.5</v>
      </c>
      <c r="Q18" s="50">
        <v>1.5</v>
      </c>
      <c r="R18" s="50">
        <v>1.5</v>
      </c>
      <c r="S18" s="78" t="s">
        <v>109</v>
      </c>
      <c r="T18" s="78" t="s">
        <v>109</v>
      </c>
      <c r="U18" s="78" t="s">
        <v>109</v>
      </c>
      <c r="V18" s="54">
        <v>0</v>
      </c>
      <c r="W18" s="54">
        <v>0</v>
      </c>
      <c r="X18" s="80">
        <v>2</v>
      </c>
      <c r="Y18" s="80">
        <v>2</v>
      </c>
      <c r="Z18" s="80">
        <v>2</v>
      </c>
      <c r="AA18" s="80">
        <v>2</v>
      </c>
      <c r="AB18" s="80">
        <v>2</v>
      </c>
      <c r="AC18" s="80">
        <v>2</v>
      </c>
      <c r="AD18" s="80">
        <v>2</v>
      </c>
      <c r="AE18" s="80">
        <v>2</v>
      </c>
      <c r="AF18" s="80">
        <v>2</v>
      </c>
      <c r="AG18" s="80">
        <v>2</v>
      </c>
      <c r="AH18" s="80">
        <v>2</v>
      </c>
      <c r="AI18" s="78" t="s">
        <v>109</v>
      </c>
      <c r="AJ18" s="78" t="s">
        <v>109</v>
      </c>
      <c r="AK18" s="76" t="s">
        <v>108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65">
        <f t="shared" si="3"/>
        <v>43</v>
      </c>
    </row>
    <row r="19" spans="1:57" x14ac:dyDescent="0.2">
      <c r="A19" s="256"/>
      <c r="B19" s="181" t="s">
        <v>67</v>
      </c>
      <c r="C19" s="181" t="s">
        <v>124</v>
      </c>
      <c r="D19" s="2" t="s">
        <v>17</v>
      </c>
      <c r="E19" s="11">
        <v>8</v>
      </c>
      <c r="F19" s="11">
        <v>8</v>
      </c>
      <c r="G19" s="11">
        <v>8</v>
      </c>
      <c r="H19" s="11">
        <v>8</v>
      </c>
      <c r="I19" s="11">
        <v>8</v>
      </c>
      <c r="J19" s="11">
        <v>8</v>
      </c>
      <c r="K19" s="11">
        <v>8</v>
      </c>
      <c r="L19" s="11">
        <v>8</v>
      </c>
      <c r="M19" s="11">
        <v>8</v>
      </c>
      <c r="N19" s="11">
        <v>8</v>
      </c>
      <c r="O19" s="11">
        <v>8</v>
      </c>
      <c r="P19" s="11">
        <v>8</v>
      </c>
      <c r="Q19" s="11">
        <v>8</v>
      </c>
      <c r="R19" s="11">
        <v>8</v>
      </c>
      <c r="S19" s="68" t="s">
        <v>109</v>
      </c>
      <c r="T19" s="71" t="s">
        <v>109</v>
      </c>
      <c r="U19" s="71" t="s">
        <v>109</v>
      </c>
      <c r="V19" s="54">
        <v>0</v>
      </c>
      <c r="W19" s="54">
        <v>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79" t="s">
        <v>109</v>
      </c>
      <c r="AJ19" s="79" t="s">
        <v>109</v>
      </c>
      <c r="AK19" s="77" t="s">
        <v>108</v>
      </c>
      <c r="AL19" s="12"/>
      <c r="AM19" s="11"/>
      <c r="AN19" s="11"/>
      <c r="AO19" s="11"/>
      <c r="AP19" s="11"/>
      <c r="AQ19" s="11"/>
      <c r="AR19" s="13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65">
        <f t="shared" si="3"/>
        <v>112</v>
      </c>
    </row>
    <row r="20" spans="1:57" x14ac:dyDescent="0.2">
      <c r="A20" s="256"/>
      <c r="B20" s="181"/>
      <c r="C20" s="181"/>
      <c r="D20" s="2" t="s">
        <v>18</v>
      </c>
      <c r="E20" s="22">
        <v>4</v>
      </c>
      <c r="F20" s="22">
        <v>4</v>
      </c>
      <c r="G20" s="22">
        <v>4</v>
      </c>
      <c r="H20" s="22">
        <v>4</v>
      </c>
      <c r="I20" s="22">
        <v>4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68" t="s">
        <v>109</v>
      </c>
      <c r="T20" s="71" t="s">
        <v>109</v>
      </c>
      <c r="U20" s="71" t="s">
        <v>109</v>
      </c>
      <c r="V20" s="54">
        <v>0</v>
      </c>
      <c r="W20" s="54">
        <v>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79" t="s">
        <v>109</v>
      </c>
      <c r="AJ20" s="79" t="s">
        <v>109</v>
      </c>
      <c r="AK20" s="77" t="s">
        <v>108</v>
      </c>
      <c r="AL20" s="12"/>
      <c r="AM20" s="11"/>
      <c r="AN20" s="11"/>
      <c r="AO20" s="11"/>
      <c r="AP20" s="11"/>
      <c r="AQ20" s="11"/>
      <c r="AR20" s="1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65">
        <f t="shared" si="3"/>
        <v>56</v>
      </c>
    </row>
    <row r="21" spans="1:57" x14ac:dyDescent="0.2">
      <c r="A21" s="256"/>
      <c r="B21" s="181" t="s">
        <v>62</v>
      </c>
      <c r="C21" s="181" t="s">
        <v>84</v>
      </c>
      <c r="D21" s="2" t="s">
        <v>17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4</v>
      </c>
      <c r="Q21" s="11">
        <v>4</v>
      </c>
      <c r="R21" s="11">
        <v>4</v>
      </c>
      <c r="S21" s="68" t="s">
        <v>109</v>
      </c>
      <c r="T21" s="71" t="s">
        <v>109</v>
      </c>
      <c r="U21" s="71" t="s">
        <v>109</v>
      </c>
      <c r="V21" s="54">
        <v>0</v>
      </c>
      <c r="W21" s="54">
        <v>0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4</v>
      </c>
      <c r="AF21" s="12">
        <v>4</v>
      </c>
      <c r="AG21" s="12">
        <v>4</v>
      </c>
      <c r="AH21" s="12">
        <v>4</v>
      </c>
      <c r="AI21" s="71" t="s">
        <v>109</v>
      </c>
      <c r="AJ21" s="71" t="s">
        <v>109</v>
      </c>
      <c r="AK21" s="55" t="s">
        <v>108</v>
      </c>
      <c r="AL21" s="12"/>
      <c r="AM21" s="11"/>
      <c r="AN21" s="11"/>
      <c r="AO21" s="11"/>
      <c r="AP21" s="11"/>
      <c r="AQ21" s="11"/>
      <c r="AR21" s="13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65">
        <f t="shared" si="3"/>
        <v>100</v>
      </c>
    </row>
    <row r="22" spans="1:57" x14ac:dyDescent="0.2">
      <c r="A22" s="256"/>
      <c r="B22" s="181"/>
      <c r="C22" s="181"/>
      <c r="D22" s="2" t="s">
        <v>18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1">
        <v>2</v>
      </c>
      <c r="L22" s="11">
        <v>2</v>
      </c>
      <c r="M22" s="11">
        <v>2</v>
      </c>
      <c r="N22" s="11">
        <v>2</v>
      </c>
      <c r="O22" s="11">
        <v>2</v>
      </c>
      <c r="P22" s="11">
        <v>2</v>
      </c>
      <c r="Q22" s="11">
        <v>2</v>
      </c>
      <c r="R22" s="11">
        <v>2</v>
      </c>
      <c r="S22" s="68" t="s">
        <v>109</v>
      </c>
      <c r="T22" s="71" t="s">
        <v>109</v>
      </c>
      <c r="U22" s="71" t="s">
        <v>109</v>
      </c>
      <c r="V22" s="54">
        <v>0</v>
      </c>
      <c r="W22" s="54">
        <v>0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12">
        <v>2</v>
      </c>
      <c r="AH22" s="12">
        <v>2</v>
      </c>
      <c r="AI22" s="71" t="s">
        <v>109</v>
      </c>
      <c r="AJ22" s="71" t="s">
        <v>109</v>
      </c>
      <c r="AK22" s="55" t="s">
        <v>108</v>
      </c>
      <c r="AL22" s="12"/>
      <c r="AM22" s="11"/>
      <c r="AN22" s="11"/>
      <c r="AO22" s="11"/>
      <c r="AP22" s="11"/>
      <c r="AQ22" s="11"/>
      <c r="AR22" s="13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65">
        <f t="shared" si="3"/>
        <v>50</v>
      </c>
    </row>
    <row r="23" spans="1:57" s="9" customFormat="1" x14ac:dyDescent="0.2">
      <c r="A23" s="256"/>
      <c r="B23" s="225" t="s">
        <v>68</v>
      </c>
      <c r="C23" s="225" t="s">
        <v>47</v>
      </c>
      <c r="D23" s="108" t="s">
        <v>17</v>
      </c>
      <c r="E23" s="75">
        <f>E25+E31</f>
        <v>17</v>
      </c>
      <c r="F23" s="75">
        <f t="shared" ref="F23:AH23" si="12">F25+F31</f>
        <v>17</v>
      </c>
      <c r="G23" s="75">
        <f t="shared" si="12"/>
        <v>17</v>
      </c>
      <c r="H23" s="75">
        <f t="shared" si="12"/>
        <v>17</v>
      </c>
      <c r="I23" s="75">
        <f t="shared" si="12"/>
        <v>17</v>
      </c>
      <c r="J23" s="75">
        <f t="shared" si="12"/>
        <v>17</v>
      </c>
      <c r="K23" s="75">
        <f t="shared" si="12"/>
        <v>17</v>
      </c>
      <c r="L23" s="75">
        <f t="shared" si="12"/>
        <v>17</v>
      </c>
      <c r="M23" s="75">
        <f t="shared" si="12"/>
        <v>17</v>
      </c>
      <c r="N23" s="75">
        <f t="shared" si="12"/>
        <v>17</v>
      </c>
      <c r="O23" s="75">
        <f t="shared" si="12"/>
        <v>17</v>
      </c>
      <c r="P23" s="75">
        <f t="shared" si="12"/>
        <v>17</v>
      </c>
      <c r="Q23" s="75">
        <f t="shared" si="12"/>
        <v>17</v>
      </c>
      <c r="R23" s="75">
        <f t="shared" si="12"/>
        <v>17</v>
      </c>
      <c r="S23" s="75">
        <f>SUM(S25,S31)</f>
        <v>36</v>
      </c>
      <c r="T23" s="75">
        <f>SUM(T25,T31)</f>
        <v>36</v>
      </c>
      <c r="U23" s="75">
        <f>SUM(U25,U31)</f>
        <v>36</v>
      </c>
      <c r="V23" s="75">
        <v>0</v>
      </c>
      <c r="W23" s="75">
        <v>0</v>
      </c>
      <c r="X23" s="75">
        <f t="shared" si="12"/>
        <v>20</v>
      </c>
      <c r="Y23" s="75">
        <f t="shared" si="12"/>
        <v>20</v>
      </c>
      <c r="Z23" s="75">
        <f t="shared" si="12"/>
        <v>20</v>
      </c>
      <c r="AA23" s="75">
        <f t="shared" si="12"/>
        <v>20</v>
      </c>
      <c r="AB23" s="75">
        <f t="shared" si="12"/>
        <v>20</v>
      </c>
      <c r="AC23" s="75">
        <f t="shared" si="12"/>
        <v>20</v>
      </c>
      <c r="AD23" s="75">
        <f t="shared" si="12"/>
        <v>20</v>
      </c>
      <c r="AE23" s="75">
        <f t="shared" si="12"/>
        <v>19</v>
      </c>
      <c r="AF23" s="75">
        <f t="shared" si="12"/>
        <v>19</v>
      </c>
      <c r="AG23" s="75">
        <f t="shared" si="12"/>
        <v>19</v>
      </c>
      <c r="AH23" s="75">
        <f t="shared" si="12"/>
        <v>19</v>
      </c>
      <c r="AI23" s="75">
        <f>SUM(AI25,AI31)</f>
        <v>36</v>
      </c>
      <c r="AJ23" s="75">
        <f>SUM(AJ25,AJ31)</f>
        <v>36</v>
      </c>
      <c r="AK23" s="75" t="s">
        <v>108</v>
      </c>
      <c r="AL23" s="75">
        <f t="shared" ref="AL23:BD23" si="13">AL25+AL31</f>
        <v>36</v>
      </c>
      <c r="AM23" s="75">
        <f t="shared" si="13"/>
        <v>36</v>
      </c>
      <c r="AN23" s="75">
        <f t="shared" si="13"/>
        <v>36</v>
      </c>
      <c r="AO23" s="75">
        <f t="shared" si="13"/>
        <v>36</v>
      </c>
      <c r="AP23" s="75">
        <f t="shared" si="13"/>
        <v>0</v>
      </c>
      <c r="AQ23" s="75">
        <f t="shared" si="13"/>
        <v>0</v>
      </c>
      <c r="AR23" s="75">
        <f t="shared" si="13"/>
        <v>0</v>
      </c>
      <c r="AS23" s="75">
        <f t="shared" si="13"/>
        <v>0</v>
      </c>
      <c r="AT23" s="75">
        <f t="shared" si="13"/>
        <v>0</v>
      </c>
      <c r="AU23" s="75">
        <f t="shared" si="13"/>
        <v>0</v>
      </c>
      <c r="AV23" s="75">
        <f t="shared" si="13"/>
        <v>0</v>
      </c>
      <c r="AW23" s="75">
        <f t="shared" si="13"/>
        <v>0</v>
      </c>
      <c r="AX23" s="75">
        <f t="shared" si="13"/>
        <v>0</v>
      </c>
      <c r="AY23" s="75">
        <f t="shared" si="13"/>
        <v>0</v>
      </c>
      <c r="AZ23" s="75">
        <f t="shared" si="13"/>
        <v>0</v>
      </c>
      <c r="BA23" s="75">
        <f t="shared" si="13"/>
        <v>0</v>
      </c>
      <c r="BB23" s="75">
        <f t="shared" si="13"/>
        <v>0</v>
      </c>
      <c r="BC23" s="75">
        <f t="shared" si="13"/>
        <v>0</v>
      </c>
      <c r="BD23" s="75">
        <f t="shared" si="13"/>
        <v>0</v>
      </c>
      <c r="BE23" s="75">
        <f t="shared" si="3"/>
        <v>778</v>
      </c>
    </row>
    <row r="24" spans="1:57" s="9" customFormat="1" x14ac:dyDescent="0.2">
      <c r="A24" s="256"/>
      <c r="B24" s="225"/>
      <c r="C24" s="225"/>
      <c r="D24" s="108" t="s">
        <v>18</v>
      </c>
      <c r="E24" s="75">
        <f t="shared" ref="E24:AJ24" si="14">E26+E32</f>
        <v>8.5</v>
      </c>
      <c r="F24" s="75">
        <f t="shared" si="14"/>
        <v>8.5</v>
      </c>
      <c r="G24" s="75">
        <f t="shared" si="14"/>
        <v>8.5</v>
      </c>
      <c r="H24" s="75">
        <f t="shared" si="14"/>
        <v>8.5</v>
      </c>
      <c r="I24" s="75">
        <f t="shared" si="14"/>
        <v>8.5</v>
      </c>
      <c r="J24" s="75">
        <f t="shared" si="14"/>
        <v>8.5</v>
      </c>
      <c r="K24" s="75">
        <f t="shared" si="14"/>
        <v>8.5</v>
      </c>
      <c r="L24" s="75">
        <f t="shared" si="14"/>
        <v>8.5</v>
      </c>
      <c r="M24" s="75">
        <f t="shared" si="14"/>
        <v>8.5</v>
      </c>
      <c r="N24" s="75">
        <f t="shared" si="14"/>
        <v>8.5</v>
      </c>
      <c r="O24" s="75">
        <f t="shared" si="14"/>
        <v>8.5</v>
      </c>
      <c r="P24" s="75">
        <f t="shared" si="14"/>
        <v>8.5</v>
      </c>
      <c r="Q24" s="75">
        <f t="shared" si="14"/>
        <v>8.5</v>
      </c>
      <c r="R24" s="75">
        <f t="shared" si="14"/>
        <v>8.5</v>
      </c>
      <c r="S24" s="75">
        <f t="shared" si="14"/>
        <v>0</v>
      </c>
      <c r="T24" s="75">
        <f t="shared" si="14"/>
        <v>0</v>
      </c>
      <c r="U24" s="75">
        <f t="shared" si="14"/>
        <v>0</v>
      </c>
      <c r="V24" s="75">
        <v>0</v>
      </c>
      <c r="W24" s="75">
        <v>0</v>
      </c>
      <c r="X24" s="75">
        <f t="shared" si="14"/>
        <v>10</v>
      </c>
      <c r="Y24" s="75">
        <f t="shared" si="14"/>
        <v>10</v>
      </c>
      <c r="Z24" s="75">
        <f t="shared" si="14"/>
        <v>10</v>
      </c>
      <c r="AA24" s="75">
        <f t="shared" si="14"/>
        <v>10</v>
      </c>
      <c r="AB24" s="75">
        <f t="shared" si="14"/>
        <v>10</v>
      </c>
      <c r="AC24" s="75">
        <f t="shared" si="14"/>
        <v>10</v>
      </c>
      <c r="AD24" s="75">
        <f t="shared" si="14"/>
        <v>10</v>
      </c>
      <c r="AE24" s="75">
        <f t="shared" si="14"/>
        <v>9.5</v>
      </c>
      <c r="AF24" s="75">
        <f t="shared" si="14"/>
        <v>9.5</v>
      </c>
      <c r="AG24" s="75">
        <f t="shared" si="14"/>
        <v>9.5</v>
      </c>
      <c r="AH24" s="75">
        <f t="shared" si="14"/>
        <v>9.5</v>
      </c>
      <c r="AI24" s="75">
        <f t="shared" si="14"/>
        <v>0</v>
      </c>
      <c r="AJ24" s="75">
        <f t="shared" si="14"/>
        <v>0</v>
      </c>
      <c r="AK24" s="75" t="s">
        <v>108</v>
      </c>
      <c r="AL24" s="75">
        <f t="shared" ref="AL24:BD24" si="15">AL26+AL32</f>
        <v>0</v>
      </c>
      <c r="AM24" s="75">
        <f t="shared" si="15"/>
        <v>0</v>
      </c>
      <c r="AN24" s="75">
        <f t="shared" si="15"/>
        <v>0</v>
      </c>
      <c r="AO24" s="75">
        <f t="shared" si="15"/>
        <v>0</v>
      </c>
      <c r="AP24" s="75">
        <f t="shared" si="15"/>
        <v>0</v>
      </c>
      <c r="AQ24" s="75">
        <f t="shared" si="15"/>
        <v>0</v>
      </c>
      <c r="AR24" s="75">
        <f t="shared" si="15"/>
        <v>0</v>
      </c>
      <c r="AS24" s="75">
        <f t="shared" si="15"/>
        <v>0</v>
      </c>
      <c r="AT24" s="75">
        <f t="shared" si="15"/>
        <v>0</v>
      </c>
      <c r="AU24" s="75">
        <f t="shared" si="15"/>
        <v>0</v>
      </c>
      <c r="AV24" s="75">
        <f t="shared" si="15"/>
        <v>0</v>
      </c>
      <c r="AW24" s="75">
        <f t="shared" si="15"/>
        <v>0</v>
      </c>
      <c r="AX24" s="75">
        <f t="shared" si="15"/>
        <v>0</v>
      </c>
      <c r="AY24" s="75">
        <f t="shared" si="15"/>
        <v>0</v>
      </c>
      <c r="AZ24" s="75">
        <f t="shared" si="15"/>
        <v>0</v>
      </c>
      <c r="BA24" s="75">
        <f t="shared" si="15"/>
        <v>0</v>
      </c>
      <c r="BB24" s="75">
        <f t="shared" si="15"/>
        <v>0</v>
      </c>
      <c r="BC24" s="75">
        <f t="shared" si="15"/>
        <v>0</v>
      </c>
      <c r="BD24" s="75">
        <f t="shared" si="15"/>
        <v>0</v>
      </c>
      <c r="BE24" s="75">
        <f t="shared" si="3"/>
        <v>227</v>
      </c>
    </row>
    <row r="25" spans="1:57" s="9" customFormat="1" x14ac:dyDescent="0.2">
      <c r="A25" s="256"/>
      <c r="B25" s="225" t="s">
        <v>51</v>
      </c>
      <c r="C25" s="231" t="s">
        <v>52</v>
      </c>
      <c r="D25" s="108" t="s">
        <v>17</v>
      </c>
      <c r="E25" s="75">
        <f>SUM(E27)</f>
        <v>10</v>
      </c>
      <c r="F25" s="75">
        <f t="shared" ref="F25:AH25" si="16">SUM(F27)</f>
        <v>10</v>
      </c>
      <c r="G25" s="75">
        <f t="shared" si="16"/>
        <v>10</v>
      </c>
      <c r="H25" s="75">
        <f t="shared" si="16"/>
        <v>10</v>
      </c>
      <c r="I25" s="75">
        <f t="shared" si="16"/>
        <v>10</v>
      </c>
      <c r="J25" s="75">
        <f t="shared" si="16"/>
        <v>10</v>
      </c>
      <c r="K25" s="75">
        <f t="shared" si="16"/>
        <v>10</v>
      </c>
      <c r="L25" s="75">
        <f t="shared" si="16"/>
        <v>10</v>
      </c>
      <c r="M25" s="75">
        <f t="shared" si="16"/>
        <v>10</v>
      </c>
      <c r="N25" s="75">
        <f t="shared" si="16"/>
        <v>10</v>
      </c>
      <c r="O25" s="75">
        <f t="shared" si="16"/>
        <v>10</v>
      </c>
      <c r="P25" s="75">
        <f t="shared" si="16"/>
        <v>10</v>
      </c>
      <c r="Q25" s="75">
        <f t="shared" si="16"/>
        <v>10</v>
      </c>
      <c r="R25" s="75">
        <f t="shared" si="16"/>
        <v>10</v>
      </c>
      <c r="S25" s="75">
        <f>SUM(S29:S30)</f>
        <v>36</v>
      </c>
      <c r="T25" s="75">
        <f>SUM(T29:T30)</f>
        <v>36</v>
      </c>
      <c r="U25" s="75">
        <f>SUM(U29:U30)</f>
        <v>0</v>
      </c>
      <c r="V25" s="75">
        <f t="shared" si="16"/>
        <v>0</v>
      </c>
      <c r="W25" s="75">
        <f t="shared" si="16"/>
        <v>0</v>
      </c>
      <c r="X25" s="75">
        <f t="shared" si="16"/>
        <v>10</v>
      </c>
      <c r="Y25" s="75">
        <f t="shared" si="16"/>
        <v>10</v>
      </c>
      <c r="Z25" s="75">
        <f t="shared" si="16"/>
        <v>10</v>
      </c>
      <c r="AA25" s="75">
        <f t="shared" si="16"/>
        <v>10</v>
      </c>
      <c r="AB25" s="75">
        <f t="shared" si="16"/>
        <v>10</v>
      </c>
      <c r="AC25" s="75">
        <f t="shared" si="16"/>
        <v>10</v>
      </c>
      <c r="AD25" s="75">
        <f t="shared" si="16"/>
        <v>10</v>
      </c>
      <c r="AE25" s="75">
        <f t="shared" si="16"/>
        <v>9</v>
      </c>
      <c r="AF25" s="75">
        <f t="shared" si="16"/>
        <v>9</v>
      </c>
      <c r="AG25" s="75">
        <f t="shared" si="16"/>
        <v>9</v>
      </c>
      <c r="AH25" s="75">
        <f t="shared" si="16"/>
        <v>9</v>
      </c>
      <c r="AI25" s="75">
        <f>SUM(AI29:AI30)</f>
        <v>36</v>
      </c>
      <c r="AJ25" s="75">
        <f>SUM(AJ29:AJ30)</f>
        <v>0</v>
      </c>
      <c r="AK25" s="75" t="s">
        <v>108</v>
      </c>
      <c r="AL25" s="75">
        <f t="shared" ref="AL25:BD25" si="17">AL27</f>
        <v>0</v>
      </c>
      <c r="AM25" s="75">
        <f t="shared" si="17"/>
        <v>0</v>
      </c>
      <c r="AN25" s="75">
        <f t="shared" si="17"/>
        <v>0</v>
      </c>
      <c r="AO25" s="75">
        <f t="shared" si="17"/>
        <v>0</v>
      </c>
      <c r="AP25" s="75">
        <f t="shared" si="17"/>
        <v>0</v>
      </c>
      <c r="AQ25" s="75">
        <f t="shared" si="17"/>
        <v>0</v>
      </c>
      <c r="AR25" s="75">
        <f t="shared" si="17"/>
        <v>0</v>
      </c>
      <c r="AS25" s="75">
        <f t="shared" si="17"/>
        <v>0</v>
      </c>
      <c r="AT25" s="75">
        <f t="shared" si="17"/>
        <v>0</v>
      </c>
      <c r="AU25" s="75">
        <f t="shared" si="17"/>
        <v>0</v>
      </c>
      <c r="AV25" s="75">
        <f t="shared" si="17"/>
        <v>0</v>
      </c>
      <c r="AW25" s="75">
        <f t="shared" si="17"/>
        <v>0</v>
      </c>
      <c r="AX25" s="75">
        <f t="shared" si="17"/>
        <v>0</v>
      </c>
      <c r="AY25" s="75">
        <f t="shared" si="17"/>
        <v>0</v>
      </c>
      <c r="AZ25" s="75">
        <f t="shared" si="17"/>
        <v>0</v>
      </c>
      <c r="BA25" s="75">
        <f t="shared" si="17"/>
        <v>0</v>
      </c>
      <c r="BB25" s="75">
        <f t="shared" si="17"/>
        <v>0</v>
      </c>
      <c r="BC25" s="75">
        <f t="shared" si="17"/>
        <v>0</v>
      </c>
      <c r="BD25" s="75">
        <f t="shared" si="17"/>
        <v>0</v>
      </c>
      <c r="BE25" s="75">
        <f t="shared" si="3"/>
        <v>354</v>
      </c>
    </row>
    <row r="26" spans="1:57" s="9" customFormat="1" ht="19.5" customHeight="1" x14ac:dyDescent="0.2">
      <c r="A26" s="256"/>
      <c r="B26" s="225"/>
      <c r="C26" s="231"/>
      <c r="D26" s="108" t="s">
        <v>18</v>
      </c>
      <c r="E26" s="75">
        <f>SUM(E28)</f>
        <v>5</v>
      </c>
      <c r="F26" s="75">
        <f t="shared" ref="F26:AJ26" si="18">SUM(F28)</f>
        <v>5</v>
      </c>
      <c r="G26" s="75">
        <f t="shared" si="18"/>
        <v>5</v>
      </c>
      <c r="H26" s="75">
        <f t="shared" si="18"/>
        <v>5</v>
      </c>
      <c r="I26" s="75">
        <f t="shared" si="18"/>
        <v>5</v>
      </c>
      <c r="J26" s="75">
        <f t="shared" si="18"/>
        <v>5</v>
      </c>
      <c r="K26" s="75">
        <f t="shared" si="18"/>
        <v>5</v>
      </c>
      <c r="L26" s="75">
        <f t="shared" si="18"/>
        <v>5</v>
      </c>
      <c r="M26" s="75">
        <f t="shared" si="18"/>
        <v>5</v>
      </c>
      <c r="N26" s="75">
        <f t="shared" si="18"/>
        <v>5</v>
      </c>
      <c r="O26" s="75">
        <f t="shared" si="18"/>
        <v>5</v>
      </c>
      <c r="P26" s="75">
        <f t="shared" si="18"/>
        <v>5</v>
      </c>
      <c r="Q26" s="75">
        <f t="shared" si="18"/>
        <v>5</v>
      </c>
      <c r="R26" s="75">
        <f t="shared" si="18"/>
        <v>5</v>
      </c>
      <c r="S26" s="75">
        <f t="shared" si="18"/>
        <v>0</v>
      </c>
      <c r="T26" s="75">
        <f t="shared" si="18"/>
        <v>0</v>
      </c>
      <c r="U26" s="75">
        <f t="shared" si="18"/>
        <v>0</v>
      </c>
      <c r="V26" s="75">
        <f t="shared" si="18"/>
        <v>0</v>
      </c>
      <c r="W26" s="75">
        <f t="shared" si="18"/>
        <v>0</v>
      </c>
      <c r="X26" s="75">
        <f t="shared" si="18"/>
        <v>5</v>
      </c>
      <c r="Y26" s="75">
        <f t="shared" si="18"/>
        <v>5</v>
      </c>
      <c r="Z26" s="75">
        <f t="shared" si="18"/>
        <v>5</v>
      </c>
      <c r="AA26" s="75">
        <f t="shared" si="18"/>
        <v>5</v>
      </c>
      <c r="AB26" s="75">
        <f t="shared" si="18"/>
        <v>5</v>
      </c>
      <c r="AC26" s="75">
        <f t="shared" si="18"/>
        <v>5</v>
      </c>
      <c r="AD26" s="75">
        <f t="shared" si="18"/>
        <v>5</v>
      </c>
      <c r="AE26" s="75">
        <f t="shared" si="18"/>
        <v>4.5</v>
      </c>
      <c r="AF26" s="75">
        <f t="shared" si="18"/>
        <v>4.5</v>
      </c>
      <c r="AG26" s="75">
        <f t="shared" si="18"/>
        <v>4.5</v>
      </c>
      <c r="AH26" s="75">
        <f t="shared" si="18"/>
        <v>4.5</v>
      </c>
      <c r="AI26" s="75">
        <f t="shared" si="18"/>
        <v>0</v>
      </c>
      <c r="AJ26" s="75">
        <f t="shared" si="18"/>
        <v>0</v>
      </c>
      <c r="AK26" s="75" t="s">
        <v>108</v>
      </c>
      <c r="AL26" s="75">
        <f t="shared" ref="AL26:BD26" si="19">AL28</f>
        <v>0</v>
      </c>
      <c r="AM26" s="75">
        <f t="shared" si="19"/>
        <v>0</v>
      </c>
      <c r="AN26" s="75">
        <f t="shared" si="19"/>
        <v>0</v>
      </c>
      <c r="AO26" s="75">
        <f t="shared" si="19"/>
        <v>0</v>
      </c>
      <c r="AP26" s="75">
        <f t="shared" si="19"/>
        <v>0</v>
      </c>
      <c r="AQ26" s="75">
        <f t="shared" si="19"/>
        <v>0</v>
      </c>
      <c r="AR26" s="75">
        <f t="shared" si="19"/>
        <v>0</v>
      </c>
      <c r="AS26" s="75">
        <f t="shared" si="19"/>
        <v>0</v>
      </c>
      <c r="AT26" s="75">
        <f t="shared" si="19"/>
        <v>0</v>
      </c>
      <c r="AU26" s="75">
        <f t="shared" si="19"/>
        <v>0</v>
      </c>
      <c r="AV26" s="75">
        <f t="shared" si="19"/>
        <v>0</v>
      </c>
      <c r="AW26" s="75">
        <f t="shared" si="19"/>
        <v>0</v>
      </c>
      <c r="AX26" s="75">
        <f t="shared" si="19"/>
        <v>0</v>
      </c>
      <c r="AY26" s="75">
        <f t="shared" si="19"/>
        <v>0</v>
      </c>
      <c r="AZ26" s="75">
        <f t="shared" si="19"/>
        <v>0</v>
      </c>
      <c r="BA26" s="75">
        <f t="shared" si="19"/>
        <v>0</v>
      </c>
      <c r="BB26" s="75">
        <f t="shared" si="19"/>
        <v>0</v>
      </c>
      <c r="BC26" s="75">
        <f t="shared" si="19"/>
        <v>0</v>
      </c>
      <c r="BD26" s="75">
        <f t="shared" si="19"/>
        <v>0</v>
      </c>
      <c r="BE26" s="75">
        <f t="shared" si="3"/>
        <v>123</v>
      </c>
    </row>
    <row r="27" spans="1:57" x14ac:dyDescent="0.2">
      <c r="A27" s="256"/>
      <c r="B27" s="226" t="s">
        <v>53</v>
      </c>
      <c r="C27" s="181" t="s">
        <v>52</v>
      </c>
      <c r="D27" s="2" t="s">
        <v>17</v>
      </c>
      <c r="E27" s="11">
        <v>10</v>
      </c>
      <c r="F27" s="11">
        <v>10</v>
      </c>
      <c r="G27" s="11">
        <v>10</v>
      </c>
      <c r="H27" s="11">
        <v>10</v>
      </c>
      <c r="I27" s="11">
        <v>10</v>
      </c>
      <c r="J27" s="11">
        <v>10</v>
      </c>
      <c r="K27" s="11">
        <v>10</v>
      </c>
      <c r="L27" s="11">
        <v>10</v>
      </c>
      <c r="M27" s="11">
        <v>10</v>
      </c>
      <c r="N27" s="11">
        <v>10</v>
      </c>
      <c r="O27" s="11">
        <v>10</v>
      </c>
      <c r="P27" s="11">
        <v>10</v>
      </c>
      <c r="Q27" s="11">
        <v>10</v>
      </c>
      <c r="R27" s="11">
        <v>10</v>
      </c>
      <c r="S27" s="68" t="s">
        <v>109</v>
      </c>
      <c r="T27" s="68" t="s">
        <v>109</v>
      </c>
      <c r="U27" s="68" t="s">
        <v>109</v>
      </c>
      <c r="V27" s="64">
        <v>0</v>
      </c>
      <c r="W27" s="64">
        <v>0</v>
      </c>
      <c r="X27" s="11">
        <v>10</v>
      </c>
      <c r="Y27" s="11">
        <v>10</v>
      </c>
      <c r="Z27" s="11">
        <v>10</v>
      </c>
      <c r="AA27" s="11">
        <v>10</v>
      </c>
      <c r="AB27" s="11">
        <v>10</v>
      </c>
      <c r="AC27" s="53">
        <v>10</v>
      </c>
      <c r="AD27" s="53">
        <v>10</v>
      </c>
      <c r="AE27" s="53">
        <v>9</v>
      </c>
      <c r="AF27" s="53">
        <v>9</v>
      </c>
      <c r="AG27" s="53">
        <v>9</v>
      </c>
      <c r="AH27" s="53">
        <v>9</v>
      </c>
      <c r="AI27" s="68" t="s">
        <v>109</v>
      </c>
      <c r="AJ27" s="68" t="s">
        <v>109</v>
      </c>
      <c r="AK27" s="58" t="s">
        <v>108</v>
      </c>
      <c r="AL27" s="12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65">
        <f t="shared" si="3"/>
        <v>246</v>
      </c>
    </row>
    <row r="28" spans="1:57" ht="17.25" customHeight="1" x14ac:dyDescent="0.2">
      <c r="A28" s="256"/>
      <c r="B28" s="226"/>
      <c r="C28" s="181"/>
      <c r="D28" s="2" t="s">
        <v>18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  <c r="L28" s="12">
        <v>5</v>
      </c>
      <c r="M28" s="12">
        <v>5</v>
      </c>
      <c r="N28" s="12">
        <v>5</v>
      </c>
      <c r="O28" s="12">
        <v>5</v>
      </c>
      <c r="P28" s="12">
        <v>5</v>
      </c>
      <c r="Q28" s="12">
        <v>5</v>
      </c>
      <c r="R28" s="12">
        <v>5</v>
      </c>
      <c r="S28" s="68" t="s">
        <v>109</v>
      </c>
      <c r="T28" s="68" t="s">
        <v>109</v>
      </c>
      <c r="U28" s="68" t="s">
        <v>109</v>
      </c>
      <c r="V28" s="54">
        <v>0</v>
      </c>
      <c r="W28" s="54">
        <v>0</v>
      </c>
      <c r="X28" s="12">
        <v>5</v>
      </c>
      <c r="Y28" s="12">
        <v>5</v>
      </c>
      <c r="Z28" s="12">
        <v>5</v>
      </c>
      <c r="AA28" s="12">
        <v>5</v>
      </c>
      <c r="AB28" s="12">
        <v>5</v>
      </c>
      <c r="AC28" s="51">
        <v>5</v>
      </c>
      <c r="AD28" s="51">
        <v>5</v>
      </c>
      <c r="AE28" s="51">
        <v>4.5</v>
      </c>
      <c r="AF28" s="51">
        <v>4.5</v>
      </c>
      <c r="AG28" s="51">
        <v>4.5</v>
      </c>
      <c r="AH28" s="51">
        <v>4.5</v>
      </c>
      <c r="AI28" s="71" t="s">
        <v>109</v>
      </c>
      <c r="AJ28" s="71" t="s">
        <v>109</v>
      </c>
      <c r="AK28" s="55" t="s">
        <v>108</v>
      </c>
      <c r="AL28" s="12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65">
        <f t="shared" si="3"/>
        <v>123</v>
      </c>
    </row>
    <row r="29" spans="1:57" x14ac:dyDescent="0.2">
      <c r="A29" s="256"/>
      <c r="B29" s="6" t="s">
        <v>116</v>
      </c>
      <c r="C29" s="140" t="s">
        <v>167</v>
      </c>
      <c r="D29" s="2" t="s">
        <v>17</v>
      </c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72">
        <v>36</v>
      </c>
      <c r="T29" s="72">
        <v>36</v>
      </c>
      <c r="U29" s="68" t="s">
        <v>109</v>
      </c>
      <c r="V29" s="54">
        <v>0</v>
      </c>
      <c r="W29" s="54">
        <v>0</v>
      </c>
      <c r="X29" s="12"/>
      <c r="Y29" s="12"/>
      <c r="Z29" s="12"/>
      <c r="AA29" s="12"/>
      <c r="AB29" s="12"/>
      <c r="AC29" s="51"/>
      <c r="AD29" s="51"/>
      <c r="AE29" s="51"/>
      <c r="AF29" s="51"/>
      <c r="AG29" s="51"/>
      <c r="AH29" s="53"/>
      <c r="AI29" s="68" t="s">
        <v>109</v>
      </c>
      <c r="AJ29" s="68" t="s">
        <v>109</v>
      </c>
      <c r="AK29" s="58" t="s">
        <v>108</v>
      </c>
      <c r="AL29" s="12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65">
        <f t="shared" si="3"/>
        <v>72</v>
      </c>
    </row>
    <row r="30" spans="1:57" x14ac:dyDescent="0.2">
      <c r="A30" s="256"/>
      <c r="B30" s="6" t="s">
        <v>117</v>
      </c>
      <c r="C30" s="140" t="s">
        <v>168</v>
      </c>
      <c r="D30" s="2" t="s">
        <v>17</v>
      </c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68" t="s">
        <v>109</v>
      </c>
      <c r="T30" s="68" t="s">
        <v>109</v>
      </c>
      <c r="U30" s="68" t="s">
        <v>109</v>
      </c>
      <c r="V30" s="54">
        <v>0</v>
      </c>
      <c r="W30" s="54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  <c r="AI30" s="72">
        <v>36</v>
      </c>
      <c r="AJ30" s="68" t="s">
        <v>109</v>
      </c>
      <c r="AK30" s="58" t="s">
        <v>108</v>
      </c>
      <c r="AL30" s="12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65">
        <f t="shared" si="3"/>
        <v>36</v>
      </c>
    </row>
    <row r="31" spans="1:57" s="9" customFormat="1" x14ac:dyDescent="0.2">
      <c r="A31" s="256"/>
      <c r="B31" s="225" t="s">
        <v>69</v>
      </c>
      <c r="C31" s="231" t="s">
        <v>70</v>
      </c>
      <c r="D31" s="108" t="s">
        <v>17</v>
      </c>
      <c r="E31" s="75">
        <f>E33</f>
        <v>7</v>
      </c>
      <c r="F31" s="75">
        <f t="shared" ref="F31:BD31" si="20">F33</f>
        <v>7</v>
      </c>
      <c r="G31" s="75">
        <f t="shared" si="20"/>
        <v>7</v>
      </c>
      <c r="H31" s="75">
        <f t="shared" si="20"/>
        <v>7</v>
      </c>
      <c r="I31" s="75">
        <f t="shared" si="20"/>
        <v>7</v>
      </c>
      <c r="J31" s="75">
        <f t="shared" si="20"/>
        <v>7</v>
      </c>
      <c r="K31" s="75">
        <f t="shared" si="20"/>
        <v>7</v>
      </c>
      <c r="L31" s="75">
        <f t="shared" si="20"/>
        <v>7</v>
      </c>
      <c r="M31" s="75">
        <f t="shared" si="20"/>
        <v>7</v>
      </c>
      <c r="N31" s="75">
        <f t="shared" si="20"/>
        <v>7</v>
      </c>
      <c r="O31" s="75">
        <f t="shared" si="20"/>
        <v>7</v>
      </c>
      <c r="P31" s="75">
        <f t="shared" si="20"/>
        <v>7</v>
      </c>
      <c r="Q31" s="75">
        <f t="shared" si="20"/>
        <v>7</v>
      </c>
      <c r="R31" s="75">
        <f t="shared" si="20"/>
        <v>7</v>
      </c>
      <c r="S31" s="75">
        <f>SUM(S35)</f>
        <v>0</v>
      </c>
      <c r="T31" s="75">
        <f>SUM(T35)</f>
        <v>0</v>
      </c>
      <c r="U31" s="75">
        <f>SUM(U35)</f>
        <v>36</v>
      </c>
      <c r="V31" s="75">
        <v>0</v>
      </c>
      <c r="W31" s="75">
        <v>0</v>
      </c>
      <c r="X31" s="75">
        <f t="shared" si="20"/>
        <v>10</v>
      </c>
      <c r="Y31" s="75">
        <f t="shared" si="20"/>
        <v>10</v>
      </c>
      <c r="Z31" s="75">
        <f t="shared" si="20"/>
        <v>10</v>
      </c>
      <c r="AA31" s="75">
        <f t="shared" si="20"/>
        <v>10</v>
      </c>
      <c r="AB31" s="75">
        <f t="shared" si="20"/>
        <v>10</v>
      </c>
      <c r="AC31" s="75">
        <f t="shared" si="20"/>
        <v>10</v>
      </c>
      <c r="AD31" s="75">
        <f t="shared" si="20"/>
        <v>10</v>
      </c>
      <c r="AE31" s="75">
        <f t="shared" si="20"/>
        <v>10</v>
      </c>
      <c r="AF31" s="75">
        <f t="shared" si="20"/>
        <v>10</v>
      </c>
      <c r="AG31" s="75">
        <f t="shared" si="20"/>
        <v>10</v>
      </c>
      <c r="AH31" s="75">
        <f t="shared" si="20"/>
        <v>10</v>
      </c>
      <c r="AI31" s="75">
        <f>SUM(AI35)</f>
        <v>0</v>
      </c>
      <c r="AJ31" s="75">
        <f>SUM(AJ35:AJ36)</f>
        <v>36</v>
      </c>
      <c r="AK31" s="75" t="s">
        <v>108</v>
      </c>
      <c r="AL31" s="75">
        <f>SUM(AL37)</f>
        <v>36</v>
      </c>
      <c r="AM31" s="75">
        <f>SUM(AM37)</f>
        <v>36</v>
      </c>
      <c r="AN31" s="75">
        <f>SUM(AN37)</f>
        <v>36</v>
      </c>
      <c r="AO31" s="75">
        <f>SUM(AO37)</f>
        <v>36</v>
      </c>
      <c r="AP31" s="75">
        <f t="shared" si="20"/>
        <v>0</v>
      </c>
      <c r="AQ31" s="75">
        <f t="shared" si="20"/>
        <v>0</v>
      </c>
      <c r="AR31" s="75">
        <f t="shared" si="20"/>
        <v>0</v>
      </c>
      <c r="AS31" s="75">
        <f t="shared" si="20"/>
        <v>0</v>
      </c>
      <c r="AT31" s="75">
        <f t="shared" si="20"/>
        <v>0</v>
      </c>
      <c r="AU31" s="75">
        <f t="shared" si="20"/>
        <v>0</v>
      </c>
      <c r="AV31" s="75">
        <f t="shared" si="20"/>
        <v>0</v>
      </c>
      <c r="AW31" s="75">
        <f t="shared" si="20"/>
        <v>0</v>
      </c>
      <c r="AX31" s="75">
        <f t="shared" si="20"/>
        <v>0</v>
      </c>
      <c r="AY31" s="75">
        <f t="shared" si="20"/>
        <v>0</v>
      </c>
      <c r="AZ31" s="75">
        <f t="shared" si="20"/>
        <v>0</v>
      </c>
      <c r="BA31" s="75">
        <f t="shared" si="20"/>
        <v>0</v>
      </c>
      <c r="BB31" s="75">
        <f t="shared" si="20"/>
        <v>0</v>
      </c>
      <c r="BC31" s="75">
        <f t="shared" si="20"/>
        <v>0</v>
      </c>
      <c r="BD31" s="75">
        <f t="shared" si="20"/>
        <v>0</v>
      </c>
      <c r="BE31" s="75">
        <f t="shared" si="3"/>
        <v>424</v>
      </c>
    </row>
    <row r="32" spans="1:57" s="9" customFormat="1" ht="18.75" customHeight="1" x14ac:dyDescent="0.2">
      <c r="A32" s="256"/>
      <c r="B32" s="225"/>
      <c r="C32" s="231"/>
      <c r="D32" s="108" t="s">
        <v>18</v>
      </c>
      <c r="E32" s="75">
        <f>E34</f>
        <v>3.5</v>
      </c>
      <c r="F32" s="75">
        <f t="shared" ref="F32:BD32" si="21">F34</f>
        <v>3.5</v>
      </c>
      <c r="G32" s="75">
        <f t="shared" si="21"/>
        <v>3.5</v>
      </c>
      <c r="H32" s="75">
        <f t="shared" si="21"/>
        <v>3.5</v>
      </c>
      <c r="I32" s="75">
        <f t="shared" si="21"/>
        <v>3.5</v>
      </c>
      <c r="J32" s="75">
        <f t="shared" si="21"/>
        <v>3.5</v>
      </c>
      <c r="K32" s="75">
        <f t="shared" si="21"/>
        <v>3.5</v>
      </c>
      <c r="L32" s="75">
        <f t="shared" si="21"/>
        <v>3.5</v>
      </c>
      <c r="M32" s="75">
        <f t="shared" si="21"/>
        <v>3.5</v>
      </c>
      <c r="N32" s="75">
        <f t="shared" si="21"/>
        <v>3.5</v>
      </c>
      <c r="O32" s="75">
        <f t="shared" si="21"/>
        <v>3.5</v>
      </c>
      <c r="P32" s="75">
        <f t="shared" si="21"/>
        <v>3.5</v>
      </c>
      <c r="Q32" s="75">
        <f t="shared" si="21"/>
        <v>3.5</v>
      </c>
      <c r="R32" s="75">
        <f t="shared" si="21"/>
        <v>3.5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f t="shared" si="21"/>
        <v>5</v>
      </c>
      <c r="Y32" s="75">
        <f t="shared" si="21"/>
        <v>5</v>
      </c>
      <c r="Z32" s="75">
        <f t="shared" si="21"/>
        <v>5</v>
      </c>
      <c r="AA32" s="75">
        <f t="shared" si="21"/>
        <v>5</v>
      </c>
      <c r="AB32" s="75">
        <f t="shared" si="21"/>
        <v>5</v>
      </c>
      <c r="AC32" s="75">
        <f t="shared" si="21"/>
        <v>5</v>
      </c>
      <c r="AD32" s="75">
        <f t="shared" si="21"/>
        <v>5</v>
      </c>
      <c r="AE32" s="75">
        <f t="shared" si="21"/>
        <v>5</v>
      </c>
      <c r="AF32" s="75">
        <f t="shared" si="21"/>
        <v>5</v>
      </c>
      <c r="AG32" s="75">
        <f t="shared" si="21"/>
        <v>5</v>
      </c>
      <c r="AH32" s="75">
        <f t="shared" si="21"/>
        <v>5</v>
      </c>
      <c r="AI32" s="75">
        <v>0</v>
      </c>
      <c r="AJ32" s="75">
        <v>0</v>
      </c>
      <c r="AK32" s="75" t="s">
        <v>108</v>
      </c>
      <c r="AL32" s="75">
        <f t="shared" si="21"/>
        <v>0</v>
      </c>
      <c r="AM32" s="75">
        <f t="shared" si="21"/>
        <v>0</v>
      </c>
      <c r="AN32" s="75">
        <f t="shared" si="21"/>
        <v>0</v>
      </c>
      <c r="AO32" s="75">
        <f t="shared" si="21"/>
        <v>0</v>
      </c>
      <c r="AP32" s="75">
        <f t="shared" si="21"/>
        <v>0</v>
      </c>
      <c r="AQ32" s="75">
        <f t="shared" si="21"/>
        <v>0</v>
      </c>
      <c r="AR32" s="75">
        <f t="shared" si="21"/>
        <v>0</v>
      </c>
      <c r="AS32" s="75">
        <f t="shared" si="21"/>
        <v>0</v>
      </c>
      <c r="AT32" s="75">
        <f t="shared" si="21"/>
        <v>0</v>
      </c>
      <c r="AU32" s="75">
        <f t="shared" si="21"/>
        <v>0</v>
      </c>
      <c r="AV32" s="75">
        <f t="shared" si="21"/>
        <v>0</v>
      </c>
      <c r="AW32" s="75">
        <f t="shared" si="21"/>
        <v>0</v>
      </c>
      <c r="AX32" s="75">
        <f t="shared" si="21"/>
        <v>0</v>
      </c>
      <c r="AY32" s="75">
        <f t="shared" si="21"/>
        <v>0</v>
      </c>
      <c r="AZ32" s="75">
        <f t="shared" si="21"/>
        <v>0</v>
      </c>
      <c r="BA32" s="75">
        <f t="shared" si="21"/>
        <v>0</v>
      </c>
      <c r="BB32" s="75">
        <f t="shared" si="21"/>
        <v>0</v>
      </c>
      <c r="BC32" s="75">
        <f t="shared" si="21"/>
        <v>0</v>
      </c>
      <c r="BD32" s="75">
        <f t="shared" si="21"/>
        <v>0</v>
      </c>
      <c r="BE32" s="75">
        <f t="shared" si="3"/>
        <v>104</v>
      </c>
    </row>
    <row r="33" spans="1:57" x14ac:dyDescent="0.2">
      <c r="A33" s="256"/>
      <c r="B33" s="226" t="s">
        <v>71</v>
      </c>
      <c r="C33" s="181" t="s">
        <v>70</v>
      </c>
      <c r="D33" s="2" t="s">
        <v>17</v>
      </c>
      <c r="E33" s="11">
        <v>7</v>
      </c>
      <c r="F33" s="11">
        <v>7</v>
      </c>
      <c r="G33" s="11">
        <v>7</v>
      </c>
      <c r="H33" s="11">
        <v>7</v>
      </c>
      <c r="I33" s="11">
        <v>7</v>
      </c>
      <c r="J33" s="11">
        <v>7</v>
      </c>
      <c r="K33" s="11">
        <v>7</v>
      </c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71" t="s">
        <v>109</v>
      </c>
      <c r="T33" s="71" t="s">
        <v>109</v>
      </c>
      <c r="U33" s="71" t="s">
        <v>109</v>
      </c>
      <c r="V33" s="54">
        <v>0</v>
      </c>
      <c r="W33" s="54">
        <v>0</v>
      </c>
      <c r="X33" s="12">
        <v>10</v>
      </c>
      <c r="Y33" s="12">
        <v>10</v>
      </c>
      <c r="Z33" s="12">
        <v>10</v>
      </c>
      <c r="AA33" s="12">
        <v>10</v>
      </c>
      <c r="AB33" s="12">
        <v>10</v>
      </c>
      <c r="AC33" s="12">
        <v>10</v>
      </c>
      <c r="AD33" s="12">
        <v>10</v>
      </c>
      <c r="AE33" s="12">
        <v>10</v>
      </c>
      <c r="AF33" s="12">
        <v>10</v>
      </c>
      <c r="AG33" s="12">
        <v>10</v>
      </c>
      <c r="AH33" s="12">
        <v>10</v>
      </c>
      <c r="AI33" s="68" t="s">
        <v>109</v>
      </c>
      <c r="AJ33" s="68" t="s">
        <v>109</v>
      </c>
      <c r="AK33" s="58" t="s">
        <v>108</v>
      </c>
      <c r="AL33" s="12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65">
        <f t="shared" si="3"/>
        <v>208</v>
      </c>
    </row>
    <row r="34" spans="1:57" ht="21.75" customHeight="1" x14ac:dyDescent="0.2">
      <c r="A34" s="256"/>
      <c r="B34" s="226"/>
      <c r="C34" s="181"/>
      <c r="D34" s="2" t="s">
        <v>18</v>
      </c>
      <c r="E34" s="11">
        <v>3.5</v>
      </c>
      <c r="F34" s="11">
        <v>3.5</v>
      </c>
      <c r="G34" s="11">
        <v>3.5</v>
      </c>
      <c r="H34" s="11">
        <v>3.5</v>
      </c>
      <c r="I34" s="11">
        <v>3.5</v>
      </c>
      <c r="J34" s="11">
        <v>3.5</v>
      </c>
      <c r="K34" s="11">
        <v>3.5</v>
      </c>
      <c r="L34" s="11">
        <v>3.5</v>
      </c>
      <c r="M34" s="11">
        <v>3.5</v>
      </c>
      <c r="N34" s="11">
        <v>3.5</v>
      </c>
      <c r="O34" s="11">
        <v>3.5</v>
      </c>
      <c r="P34" s="11">
        <v>3.5</v>
      </c>
      <c r="Q34" s="11">
        <v>3.5</v>
      </c>
      <c r="R34" s="11">
        <v>3.5</v>
      </c>
      <c r="S34" s="71" t="s">
        <v>109</v>
      </c>
      <c r="T34" s="71" t="s">
        <v>109</v>
      </c>
      <c r="U34" s="71" t="s">
        <v>109</v>
      </c>
      <c r="V34" s="54">
        <v>0</v>
      </c>
      <c r="W34" s="54">
        <v>0</v>
      </c>
      <c r="X34" s="12">
        <v>5</v>
      </c>
      <c r="Y34" s="12">
        <v>5</v>
      </c>
      <c r="Z34" s="12">
        <v>5</v>
      </c>
      <c r="AA34" s="12">
        <v>5</v>
      </c>
      <c r="AB34" s="12">
        <v>5</v>
      </c>
      <c r="AC34" s="12">
        <v>5</v>
      </c>
      <c r="AD34" s="12">
        <v>5</v>
      </c>
      <c r="AE34" s="12">
        <v>5</v>
      </c>
      <c r="AF34" s="12">
        <v>5</v>
      </c>
      <c r="AG34" s="12">
        <v>5</v>
      </c>
      <c r="AH34" s="12">
        <v>5</v>
      </c>
      <c r="AI34" s="71" t="s">
        <v>109</v>
      </c>
      <c r="AJ34" s="71" t="s">
        <v>109</v>
      </c>
      <c r="AK34" s="55" t="s">
        <v>108</v>
      </c>
      <c r="AL34" s="12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65">
        <f t="shared" si="3"/>
        <v>104</v>
      </c>
    </row>
    <row r="35" spans="1:57" x14ac:dyDescent="0.2">
      <c r="A35" s="256"/>
      <c r="B35" s="6" t="s">
        <v>121</v>
      </c>
      <c r="C35" s="140" t="s">
        <v>167</v>
      </c>
      <c r="D35" s="2" t="s">
        <v>17</v>
      </c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71" t="s">
        <v>109</v>
      </c>
      <c r="T35" s="71" t="s">
        <v>109</v>
      </c>
      <c r="U35" s="73">
        <v>36</v>
      </c>
      <c r="V35" s="54">
        <v>0</v>
      </c>
      <c r="W35" s="54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  <c r="AI35" s="68" t="s">
        <v>109</v>
      </c>
      <c r="AJ35" s="71" t="s">
        <v>109</v>
      </c>
      <c r="AK35" s="58" t="s">
        <v>108</v>
      </c>
      <c r="AL35" s="12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09">
        <f t="shared" si="3"/>
        <v>36</v>
      </c>
    </row>
    <row r="36" spans="1:57" x14ac:dyDescent="0.2">
      <c r="A36" s="257"/>
      <c r="B36" s="6" t="s">
        <v>170</v>
      </c>
      <c r="C36" s="140" t="s">
        <v>168</v>
      </c>
      <c r="D36" s="2" t="s">
        <v>17</v>
      </c>
      <c r="E36" s="11"/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71" t="s">
        <v>109</v>
      </c>
      <c r="T36" s="71" t="s">
        <v>109</v>
      </c>
      <c r="U36" s="71" t="s">
        <v>109</v>
      </c>
      <c r="V36" s="54">
        <v>0</v>
      </c>
      <c r="W36" s="54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  <c r="AI36" s="68"/>
      <c r="AJ36" s="72">
        <v>36</v>
      </c>
      <c r="AK36" s="58" t="s">
        <v>108</v>
      </c>
      <c r="AL36" s="12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09">
        <f t="shared" si="3"/>
        <v>36</v>
      </c>
    </row>
    <row r="37" spans="1:57" ht="17.25" customHeight="1" x14ac:dyDescent="0.2">
      <c r="A37" s="257"/>
      <c r="B37" s="169" t="s">
        <v>92</v>
      </c>
      <c r="C37" s="259" t="s">
        <v>123</v>
      </c>
      <c r="D37" s="260"/>
      <c r="E37" s="96"/>
      <c r="F37" s="96"/>
      <c r="G37" s="96"/>
      <c r="H37" s="96"/>
      <c r="I37" s="96"/>
      <c r="J37" s="96"/>
      <c r="K37" s="96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96"/>
      <c r="AI37" s="96"/>
      <c r="AJ37" s="96"/>
      <c r="AK37" s="96"/>
      <c r="AL37" s="75">
        <v>36</v>
      </c>
      <c r="AM37" s="145">
        <v>36</v>
      </c>
      <c r="AN37" s="75">
        <v>36</v>
      </c>
      <c r="AO37" s="75">
        <v>36</v>
      </c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75">
        <f t="shared" si="3"/>
        <v>144</v>
      </c>
    </row>
    <row r="38" spans="1:57" ht="17.25" customHeight="1" x14ac:dyDescent="0.2">
      <c r="A38" s="257"/>
      <c r="B38" s="169" t="s">
        <v>100</v>
      </c>
      <c r="C38" s="261" t="s">
        <v>99</v>
      </c>
      <c r="D38" s="262"/>
      <c r="E38" s="96"/>
      <c r="F38" s="96"/>
      <c r="G38" s="96"/>
      <c r="H38" s="96"/>
      <c r="I38" s="96"/>
      <c r="J38" s="96"/>
      <c r="K38" s="96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96"/>
      <c r="AI38" s="96"/>
      <c r="AJ38" s="96"/>
      <c r="AK38" s="96"/>
      <c r="AL38" s="96"/>
      <c r="AM38" s="74"/>
      <c r="AN38" s="96"/>
      <c r="AO38" s="96"/>
      <c r="AP38" s="96" t="s">
        <v>104</v>
      </c>
      <c r="AQ38" s="96" t="s">
        <v>104</v>
      </c>
      <c r="AR38" s="96" t="s">
        <v>104</v>
      </c>
      <c r="AS38" s="96" t="s">
        <v>104</v>
      </c>
      <c r="AT38" s="96" t="s">
        <v>104</v>
      </c>
      <c r="AU38" s="96" t="s">
        <v>104</v>
      </c>
      <c r="AV38" s="96"/>
      <c r="AW38" s="96"/>
      <c r="AX38" s="96"/>
      <c r="AY38" s="96"/>
      <c r="AZ38" s="96"/>
      <c r="BA38" s="96"/>
      <c r="BB38" s="96"/>
      <c r="BC38" s="96"/>
      <c r="BD38" s="96"/>
      <c r="BE38" s="75">
        <f t="shared" si="3"/>
        <v>0</v>
      </c>
    </row>
    <row r="39" spans="1:57" s="9" customFormat="1" ht="18" customHeight="1" x14ac:dyDescent="0.2">
      <c r="A39" s="256"/>
      <c r="B39" s="267" t="s">
        <v>31</v>
      </c>
      <c r="C39" s="267"/>
      <c r="D39" s="241"/>
      <c r="E39" s="84">
        <f>SUM(E23,E15,E7)</f>
        <v>36</v>
      </c>
      <c r="F39" s="84">
        <f t="shared" ref="F39:BD39" si="22">SUM(F23,F15,F7)</f>
        <v>36</v>
      </c>
      <c r="G39" s="84">
        <f t="shared" si="22"/>
        <v>36</v>
      </c>
      <c r="H39" s="84">
        <f t="shared" si="22"/>
        <v>36</v>
      </c>
      <c r="I39" s="84">
        <f t="shared" si="22"/>
        <v>36</v>
      </c>
      <c r="J39" s="84">
        <f t="shared" si="22"/>
        <v>36</v>
      </c>
      <c r="K39" s="84">
        <f t="shared" si="22"/>
        <v>36</v>
      </c>
      <c r="L39" s="84">
        <f t="shared" si="22"/>
        <v>36</v>
      </c>
      <c r="M39" s="84">
        <f t="shared" si="22"/>
        <v>36</v>
      </c>
      <c r="N39" s="84">
        <f t="shared" si="22"/>
        <v>36</v>
      </c>
      <c r="O39" s="84">
        <f t="shared" si="22"/>
        <v>36</v>
      </c>
      <c r="P39" s="84">
        <f t="shared" si="22"/>
        <v>36</v>
      </c>
      <c r="Q39" s="84">
        <f t="shared" si="22"/>
        <v>36</v>
      </c>
      <c r="R39" s="84">
        <f t="shared" si="22"/>
        <v>36</v>
      </c>
      <c r="S39" s="84">
        <f t="shared" si="22"/>
        <v>36</v>
      </c>
      <c r="T39" s="84">
        <f t="shared" si="22"/>
        <v>36</v>
      </c>
      <c r="U39" s="84">
        <f t="shared" si="22"/>
        <v>36</v>
      </c>
      <c r="V39" s="84">
        <f t="shared" si="22"/>
        <v>0</v>
      </c>
      <c r="W39" s="84">
        <f t="shared" si="22"/>
        <v>0</v>
      </c>
      <c r="X39" s="84">
        <f t="shared" si="22"/>
        <v>36</v>
      </c>
      <c r="Y39" s="84">
        <f t="shared" si="22"/>
        <v>36</v>
      </c>
      <c r="Z39" s="84">
        <f t="shared" si="22"/>
        <v>36</v>
      </c>
      <c r="AA39" s="84">
        <f t="shared" si="22"/>
        <v>36</v>
      </c>
      <c r="AB39" s="84">
        <f t="shared" si="22"/>
        <v>36</v>
      </c>
      <c r="AC39" s="84">
        <f t="shared" si="22"/>
        <v>36</v>
      </c>
      <c r="AD39" s="84">
        <f t="shared" si="22"/>
        <v>36</v>
      </c>
      <c r="AE39" s="84">
        <f t="shared" si="22"/>
        <v>36</v>
      </c>
      <c r="AF39" s="84">
        <f t="shared" si="22"/>
        <v>36</v>
      </c>
      <c r="AG39" s="84">
        <f t="shared" si="22"/>
        <v>36</v>
      </c>
      <c r="AH39" s="84">
        <f t="shared" si="22"/>
        <v>36</v>
      </c>
      <c r="AI39" s="84">
        <f t="shared" si="22"/>
        <v>36</v>
      </c>
      <c r="AJ39" s="84">
        <f t="shared" si="22"/>
        <v>36</v>
      </c>
      <c r="AK39" s="84">
        <f t="shared" si="22"/>
        <v>0</v>
      </c>
      <c r="AL39" s="84">
        <f t="shared" si="22"/>
        <v>36</v>
      </c>
      <c r="AM39" s="84">
        <f t="shared" si="22"/>
        <v>36</v>
      </c>
      <c r="AN39" s="84">
        <f t="shared" si="22"/>
        <v>36</v>
      </c>
      <c r="AO39" s="84">
        <f t="shared" si="22"/>
        <v>36</v>
      </c>
      <c r="AP39" s="84">
        <f t="shared" si="22"/>
        <v>0</v>
      </c>
      <c r="AQ39" s="84">
        <f t="shared" si="22"/>
        <v>0</v>
      </c>
      <c r="AR39" s="84">
        <f t="shared" si="22"/>
        <v>0</v>
      </c>
      <c r="AS39" s="84">
        <f t="shared" si="22"/>
        <v>0</v>
      </c>
      <c r="AT39" s="84">
        <f t="shared" si="22"/>
        <v>0</v>
      </c>
      <c r="AU39" s="84">
        <f t="shared" si="22"/>
        <v>0</v>
      </c>
      <c r="AV39" s="84">
        <f t="shared" si="22"/>
        <v>0</v>
      </c>
      <c r="AW39" s="84">
        <f t="shared" si="22"/>
        <v>0</v>
      </c>
      <c r="AX39" s="84">
        <f t="shared" si="22"/>
        <v>0</v>
      </c>
      <c r="AY39" s="84">
        <f t="shared" si="22"/>
        <v>0</v>
      </c>
      <c r="AZ39" s="84">
        <f t="shared" si="22"/>
        <v>0</v>
      </c>
      <c r="BA39" s="84">
        <f t="shared" si="22"/>
        <v>0</v>
      </c>
      <c r="BB39" s="84">
        <f t="shared" si="22"/>
        <v>0</v>
      </c>
      <c r="BC39" s="84">
        <f t="shared" si="22"/>
        <v>0</v>
      </c>
      <c r="BD39" s="84">
        <f t="shared" si="22"/>
        <v>0</v>
      </c>
      <c r="BE39" s="84">
        <f t="shared" si="3"/>
        <v>1224</v>
      </c>
    </row>
    <row r="40" spans="1:57" s="9" customFormat="1" ht="18" customHeight="1" x14ac:dyDescent="0.2">
      <c r="A40" s="256"/>
      <c r="B40" s="198" t="s">
        <v>26</v>
      </c>
      <c r="C40" s="198"/>
      <c r="D40" s="198"/>
      <c r="E40" s="84">
        <f>SUM(E24,E16,E8)</f>
        <v>18</v>
      </c>
      <c r="F40" s="84">
        <f t="shared" ref="F40:BD40" si="23">SUM(F24,F16,F8)</f>
        <v>18</v>
      </c>
      <c r="G40" s="84">
        <f t="shared" si="23"/>
        <v>18</v>
      </c>
      <c r="H40" s="84">
        <f t="shared" si="23"/>
        <v>18</v>
      </c>
      <c r="I40" s="84">
        <f t="shared" si="23"/>
        <v>18</v>
      </c>
      <c r="J40" s="84">
        <f t="shared" si="23"/>
        <v>18</v>
      </c>
      <c r="K40" s="84">
        <f t="shared" si="23"/>
        <v>18</v>
      </c>
      <c r="L40" s="84">
        <f t="shared" si="23"/>
        <v>18</v>
      </c>
      <c r="M40" s="84">
        <f t="shared" si="23"/>
        <v>18</v>
      </c>
      <c r="N40" s="84">
        <f t="shared" si="23"/>
        <v>18</v>
      </c>
      <c r="O40" s="84">
        <f t="shared" si="23"/>
        <v>18</v>
      </c>
      <c r="P40" s="84">
        <f t="shared" si="23"/>
        <v>18</v>
      </c>
      <c r="Q40" s="84">
        <f t="shared" si="23"/>
        <v>18</v>
      </c>
      <c r="R40" s="84">
        <f t="shared" si="23"/>
        <v>18</v>
      </c>
      <c r="S40" s="84">
        <f t="shared" si="23"/>
        <v>0</v>
      </c>
      <c r="T40" s="84">
        <f t="shared" si="23"/>
        <v>0</v>
      </c>
      <c r="U40" s="84">
        <f t="shared" si="23"/>
        <v>0</v>
      </c>
      <c r="V40" s="84">
        <f t="shared" si="23"/>
        <v>0</v>
      </c>
      <c r="W40" s="84">
        <f t="shared" si="23"/>
        <v>0</v>
      </c>
      <c r="X40" s="84">
        <f t="shared" si="23"/>
        <v>18</v>
      </c>
      <c r="Y40" s="84">
        <f t="shared" si="23"/>
        <v>18</v>
      </c>
      <c r="Z40" s="84">
        <f t="shared" si="23"/>
        <v>18</v>
      </c>
      <c r="AA40" s="84">
        <f t="shared" si="23"/>
        <v>18</v>
      </c>
      <c r="AB40" s="84">
        <f t="shared" si="23"/>
        <v>18</v>
      </c>
      <c r="AC40" s="84">
        <f t="shared" si="23"/>
        <v>18</v>
      </c>
      <c r="AD40" s="84">
        <f t="shared" si="23"/>
        <v>18</v>
      </c>
      <c r="AE40" s="84">
        <f t="shared" si="23"/>
        <v>18</v>
      </c>
      <c r="AF40" s="84">
        <f t="shared" si="23"/>
        <v>18</v>
      </c>
      <c r="AG40" s="84">
        <f t="shared" si="23"/>
        <v>18</v>
      </c>
      <c r="AH40" s="84">
        <f t="shared" si="23"/>
        <v>18</v>
      </c>
      <c r="AI40" s="84">
        <f t="shared" si="23"/>
        <v>0</v>
      </c>
      <c r="AJ40" s="84">
        <f t="shared" si="23"/>
        <v>0</v>
      </c>
      <c r="AK40" s="84">
        <f t="shared" si="23"/>
        <v>0</v>
      </c>
      <c r="AL40" s="84">
        <f t="shared" si="23"/>
        <v>0</v>
      </c>
      <c r="AM40" s="84">
        <f t="shared" si="23"/>
        <v>0</v>
      </c>
      <c r="AN40" s="84">
        <f t="shared" si="23"/>
        <v>0</v>
      </c>
      <c r="AO40" s="84">
        <f t="shared" si="23"/>
        <v>0</v>
      </c>
      <c r="AP40" s="84">
        <f t="shared" si="23"/>
        <v>0</v>
      </c>
      <c r="AQ40" s="84">
        <f t="shared" si="23"/>
        <v>0</v>
      </c>
      <c r="AR40" s="84">
        <f t="shared" si="23"/>
        <v>0</v>
      </c>
      <c r="AS40" s="84">
        <f t="shared" si="23"/>
        <v>0</v>
      </c>
      <c r="AT40" s="84">
        <f t="shared" si="23"/>
        <v>0</v>
      </c>
      <c r="AU40" s="84">
        <f t="shared" si="23"/>
        <v>0</v>
      </c>
      <c r="AV40" s="84">
        <f t="shared" si="23"/>
        <v>0</v>
      </c>
      <c r="AW40" s="84">
        <f t="shared" si="23"/>
        <v>0</v>
      </c>
      <c r="AX40" s="84">
        <f t="shared" si="23"/>
        <v>0</v>
      </c>
      <c r="AY40" s="84">
        <f t="shared" si="23"/>
        <v>0</v>
      </c>
      <c r="AZ40" s="84">
        <f t="shared" si="23"/>
        <v>0</v>
      </c>
      <c r="BA40" s="84">
        <f t="shared" si="23"/>
        <v>0</v>
      </c>
      <c r="BB40" s="84">
        <f t="shared" si="23"/>
        <v>0</v>
      </c>
      <c r="BC40" s="84">
        <f t="shared" si="23"/>
        <v>0</v>
      </c>
      <c r="BD40" s="84">
        <f t="shared" si="23"/>
        <v>0</v>
      </c>
      <c r="BE40" s="84">
        <f t="shared" si="3"/>
        <v>450</v>
      </c>
    </row>
    <row r="41" spans="1:57" s="9" customFormat="1" ht="9" customHeight="1" x14ac:dyDescent="0.2">
      <c r="A41" s="258"/>
      <c r="B41" s="198" t="s">
        <v>27</v>
      </c>
      <c r="C41" s="198"/>
      <c r="D41" s="198"/>
      <c r="E41" s="84">
        <f t="shared" ref="E41:AJ41" si="24">E39+E40</f>
        <v>54</v>
      </c>
      <c r="F41" s="84">
        <f t="shared" si="24"/>
        <v>54</v>
      </c>
      <c r="G41" s="84">
        <f t="shared" si="24"/>
        <v>54</v>
      </c>
      <c r="H41" s="84">
        <f t="shared" si="24"/>
        <v>54</v>
      </c>
      <c r="I41" s="84">
        <f t="shared" si="24"/>
        <v>54</v>
      </c>
      <c r="J41" s="84">
        <f t="shared" si="24"/>
        <v>54</v>
      </c>
      <c r="K41" s="84">
        <f t="shared" si="24"/>
        <v>54</v>
      </c>
      <c r="L41" s="84">
        <f t="shared" si="24"/>
        <v>54</v>
      </c>
      <c r="M41" s="84">
        <f t="shared" si="24"/>
        <v>54</v>
      </c>
      <c r="N41" s="84">
        <f t="shared" si="24"/>
        <v>54</v>
      </c>
      <c r="O41" s="84">
        <f t="shared" si="24"/>
        <v>54</v>
      </c>
      <c r="P41" s="84">
        <f t="shared" si="24"/>
        <v>54</v>
      </c>
      <c r="Q41" s="84">
        <f t="shared" si="24"/>
        <v>54</v>
      </c>
      <c r="R41" s="84">
        <f t="shared" si="24"/>
        <v>54</v>
      </c>
      <c r="S41" s="84">
        <f t="shared" si="24"/>
        <v>36</v>
      </c>
      <c r="T41" s="84">
        <f t="shared" si="24"/>
        <v>36</v>
      </c>
      <c r="U41" s="84">
        <f t="shared" si="24"/>
        <v>36</v>
      </c>
      <c r="V41" s="84">
        <f t="shared" si="24"/>
        <v>0</v>
      </c>
      <c r="W41" s="84">
        <f t="shared" si="24"/>
        <v>0</v>
      </c>
      <c r="X41" s="84">
        <f t="shared" si="24"/>
        <v>54</v>
      </c>
      <c r="Y41" s="84">
        <f t="shared" si="24"/>
        <v>54</v>
      </c>
      <c r="Z41" s="84">
        <f t="shared" si="24"/>
        <v>54</v>
      </c>
      <c r="AA41" s="84">
        <f t="shared" si="24"/>
        <v>54</v>
      </c>
      <c r="AB41" s="84">
        <f t="shared" si="24"/>
        <v>54</v>
      </c>
      <c r="AC41" s="84">
        <f t="shared" si="24"/>
        <v>54</v>
      </c>
      <c r="AD41" s="84">
        <f t="shared" si="24"/>
        <v>54</v>
      </c>
      <c r="AE41" s="84">
        <f t="shared" si="24"/>
        <v>54</v>
      </c>
      <c r="AF41" s="84">
        <f t="shared" si="24"/>
        <v>54</v>
      </c>
      <c r="AG41" s="84">
        <f t="shared" si="24"/>
        <v>54</v>
      </c>
      <c r="AH41" s="84">
        <f t="shared" si="24"/>
        <v>54</v>
      </c>
      <c r="AI41" s="84">
        <f t="shared" si="24"/>
        <v>36</v>
      </c>
      <c r="AJ41" s="84">
        <f t="shared" si="24"/>
        <v>36</v>
      </c>
      <c r="AK41" s="84">
        <f t="shared" ref="AK41:BD41" si="25">AK39+AK40</f>
        <v>0</v>
      </c>
      <c r="AL41" s="84">
        <f t="shared" si="25"/>
        <v>36</v>
      </c>
      <c r="AM41" s="84">
        <f t="shared" si="25"/>
        <v>36</v>
      </c>
      <c r="AN41" s="84">
        <f t="shared" si="25"/>
        <v>36</v>
      </c>
      <c r="AO41" s="84">
        <f t="shared" si="25"/>
        <v>36</v>
      </c>
      <c r="AP41" s="84">
        <f t="shared" si="25"/>
        <v>0</v>
      </c>
      <c r="AQ41" s="84">
        <f t="shared" si="25"/>
        <v>0</v>
      </c>
      <c r="AR41" s="84">
        <f t="shared" si="25"/>
        <v>0</v>
      </c>
      <c r="AS41" s="84">
        <f t="shared" si="25"/>
        <v>0</v>
      </c>
      <c r="AT41" s="84">
        <f t="shared" si="25"/>
        <v>0</v>
      </c>
      <c r="AU41" s="84">
        <f t="shared" si="25"/>
        <v>0</v>
      </c>
      <c r="AV41" s="84">
        <f t="shared" si="25"/>
        <v>0</v>
      </c>
      <c r="AW41" s="84">
        <f t="shared" si="25"/>
        <v>0</v>
      </c>
      <c r="AX41" s="84">
        <f t="shared" si="25"/>
        <v>0</v>
      </c>
      <c r="AY41" s="84">
        <f t="shared" si="25"/>
        <v>0</v>
      </c>
      <c r="AZ41" s="84">
        <f t="shared" si="25"/>
        <v>0</v>
      </c>
      <c r="BA41" s="84">
        <f t="shared" si="25"/>
        <v>0</v>
      </c>
      <c r="BB41" s="84">
        <f t="shared" si="25"/>
        <v>0</v>
      </c>
      <c r="BC41" s="84">
        <f t="shared" si="25"/>
        <v>0</v>
      </c>
      <c r="BD41" s="84">
        <f t="shared" si="25"/>
        <v>0</v>
      </c>
      <c r="BE41" s="84">
        <f t="shared" si="3"/>
        <v>1674</v>
      </c>
    </row>
  </sheetData>
  <mergeCells count="51">
    <mergeCell ref="C33:C34"/>
    <mergeCell ref="B23:B24"/>
    <mergeCell ref="C23:C24"/>
    <mergeCell ref="B21:B22"/>
    <mergeCell ref="C21:C22"/>
    <mergeCell ref="B25:B26"/>
    <mergeCell ref="C25:C26"/>
    <mergeCell ref="AZ2:BD2"/>
    <mergeCell ref="AN2:AQ2"/>
    <mergeCell ref="B27:B28"/>
    <mergeCell ref="C27:C28"/>
    <mergeCell ref="B40:D40"/>
    <mergeCell ref="B41:D41"/>
    <mergeCell ref="B39:D39"/>
    <mergeCell ref="B31:B32"/>
    <mergeCell ref="C31:C32"/>
    <mergeCell ref="B33:B34"/>
    <mergeCell ref="B19:B20"/>
    <mergeCell ref="B17:B18"/>
    <mergeCell ref="BE2:BE6"/>
    <mergeCell ref="E3:BD3"/>
    <mergeCell ref="E5:BD5"/>
    <mergeCell ref="B11:B12"/>
    <mergeCell ref="C11:C12"/>
    <mergeCell ref="F2:H2"/>
    <mergeCell ref="AR2:AU2"/>
    <mergeCell ref="AW2:AY2"/>
    <mergeCell ref="B7:B8"/>
    <mergeCell ref="C7:C8"/>
    <mergeCell ref="B15:B16"/>
    <mergeCell ref="B13:B14"/>
    <mergeCell ref="C13:C14"/>
    <mergeCell ref="B9:B10"/>
    <mergeCell ref="C9:C10"/>
    <mergeCell ref="A2:A6"/>
    <mergeCell ref="B2:B6"/>
    <mergeCell ref="C2:C6"/>
    <mergeCell ref="D2:D6"/>
    <mergeCell ref="C19:C20"/>
    <mergeCell ref="C15:C16"/>
    <mergeCell ref="C17:C18"/>
    <mergeCell ref="A7:A41"/>
    <mergeCell ref="C37:D37"/>
    <mergeCell ref="C38:D38"/>
    <mergeCell ref="AJ2:AL2"/>
    <mergeCell ref="J2:L2"/>
    <mergeCell ref="R2:U2"/>
    <mergeCell ref="W2:Y2"/>
    <mergeCell ref="AA2:AC2"/>
    <mergeCell ref="AE2:AH2"/>
    <mergeCell ref="N2:Q2"/>
  </mergeCells>
  <phoneticPr fontId="5" type="noConversion"/>
  <printOptions horizontalCentered="1" verticalCentered="1"/>
  <pageMargins left="0.39370078740157483" right="0.39370078740157483" top="0.39370078740157483" bottom="0" header="0" footer="0"/>
  <pageSetup paperSize="9" scale="6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1"/>
  <sheetViews>
    <sheetView topLeftCell="A37" zoomScaleNormal="100" workbookViewId="0">
      <selection activeCell="AY43" sqref="AY43"/>
    </sheetView>
  </sheetViews>
  <sheetFormatPr defaultRowHeight="12.75" x14ac:dyDescent="0.2"/>
  <cols>
    <col min="1" max="1" width="4.85546875" customWidth="1"/>
    <col min="2" max="2" width="6.28515625" customWidth="1"/>
    <col min="3" max="3" width="17.5703125" customWidth="1"/>
    <col min="4" max="4" width="6.140625" customWidth="1"/>
    <col min="5" max="56" width="3.7109375" customWidth="1"/>
    <col min="57" max="59" width="2.7109375" customWidth="1"/>
  </cols>
  <sheetData>
    <row r="1" spans="1:56" ht="31.5" customHeight="1" x14ac:dyDescent="0.25">
      <c r="A1" s="243" t="s">
        <v>107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</row>
    <row r="2" spans="1:56" ht="69.75" customHeight="1" x14ac:dyDescent="0.2">
      <c r="A2" s="199" t="s">
        <v>0</v>
      </c>
      <c r="B2" s="199" t="s">
        <v>1</v>
      </c>
      <c r="C2" s="199" t="s">
        <v>2</v>
      </c>
      <c r="D2" s="199" t="s">
        <v>3</v>
      </c>
      <c r="E2" s="3" t="s">
        <v>87</v>
      </c>
      <c r="F2" s="196" t="s">
        <v>29</v>
      </c>
      <c r="G2" s="197"/>
      <c r="H2" s="200"/>
      <c r="I2" s="3" t="s">
        <v>88</v>
      </c>
      <c r="J2" s="196" t="s">
        <v>4</v>
      </c>
      <c r="K2" s="197"/>
      <c r="L2" s="197"/>
      <c r="M2" s="3" t="s">
        <v>95</v>
      </c>
      <c r="N2" s="193" t="s">
        <v>5</v>
      </c>
      <c r="O2" s="193"/>
      <c r="P2" s="193"/>
      <c r="Q2" s="193"/>
      <c r="R2" s="193" t="s">
        <v>6</v>
      </c>
      <c r="S2" s="193"/>
      <c r="T2" s="193"/>
      <c r="U2" s="193"/>
      <c r="V2" s="3" t="s">
        <v>89</v>
      </c>
      <c r="W2" s="193" t="s">
        <v>7</v>
      </c>
      <c r="X2" s="193"/>
      <c r="Y2" s="193"/>
      <c r="Z2" s="4" t="s">
        <v>96</v>
      </c>
      <c r="AA2" s="193" t="s">
        <v>8</v>
      </c>
      <c r="AB2" s="193"/>
      <c r="AC2" s="193"/>
      <c r="AD2" s="4" t="s">
        <v>97</v>
      </c>
      <c r="AE2" s="193" t="s">
        <v>9</v>
      </c>
      <c r="AF2" s="193"/>
      <c r="AG2" s="193"/>
      <c r="AH2" s="193"/>
      <c r="AI2" s="3" t="s">
        <v>90</v>
      </c>
      <c r="AJ2" s="193" t="s">
        <v>10</v>
      </c>
      <c r="AK2" s="193"/>
      <c r="AL2" s="193"/>
      <c r="AM2" s="3" t="s">
        <v>91</v>
      </c>
      <c r="AN2" s="193" t="s">
        <v>11</v>
      </c>
      <c r="AO2" s="193"/>
      <c r="AP2" s="193"/>
      <c r="AQ2" s="193"/>
      <c r="AR2" s="193" t="s">
        <v>12</v>
      </c>
      <c r="AS2" s="193"/>
      <c r="AT2" s="193"/>
      <c r="AU2" s="193"/>
      <c r="AV2" s="3" t="s">
        <v>94</v>
      </c>
      <c r="AW2" s="193" t="s">
        <v>13</v>
      </c>
      <c r="AX2" s="193"/>
      <c r="AY2" s="193"/>
      <c r="AZ2" s="193" t="s">
        <v>14</v>
      </c>
      <c r="BA2" s="193"/>
      <c r="BB2" s="193"/>
      <c r="BC2" s="193"/>
      <c r="BD2" s="193"/>
    </row>
    <row r="3" spans="1:56" x14ac:dyDescent="0.2">
      <c r="A3" s="199"/>
      <c r="B3" s="199"/>
      <c r="C3" s="199"/>
      <c r="D3" s="199"/>
      <c r="E3" s="265" t="s">
        <v>15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</row>
    <row r="4" spans="1:56" x14ac:dyDescent="0.2">
      <c r="A4" s="199"/>
      <c r="B4" s="199"/>
      <c r="C4" s="199"/>
      <c r="D4" s="199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x14ac:dyDescent="0.2">
      <c r="A5" s="199"/>
      <c r="B5" s="199"/>
      <c r="C5" s="199"/>
      <c r="D5" s="199"/>
      <c r="E5" s="266" t="s">
        <v>28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</row>
    <row r="6" spans="1:56" x14ac:dyDescent="0.2">
      <c r="A6" s="199"/>
      <c r="B6" s="199"/>
      <c r="C6" s="199"/>
      <c r="D6" s="199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s="9" customFormat="1" ht="12.75" customHeight="1" x14ac:dyDescent="0.2">
      <c r="A7" s="222" t="s">
        <v>72</v>
      </c>
      <c r="B7" s="225" t="s">
        <v>33</v>
      </c>
      <c r="C7" s="225" t="s">
        <v>54</v>
      </c>
      <c r="D7" s="1" t="s">
        <v>17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3">
        <v>0</v>
      </c>
      <c r="W7" s="23">
        <v>0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s="9" customFormat="1" ht="16.5" customHeight="1" x14ac:dyDescent="0.2">
      <c r="A8" s="256"/>
      <c r="B8" s="225"/>
      <c r="C8" s="225"/>
      <c r="D8" s="1" t="s">
        <v>18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35"/>
      <c r="P8" s="35"/>
      <c r="Q8" s="35"/>
      <c r="R8" s="35"/>
      <c r="S8" s="35"/>
      <c r="T8" s="35"/>
      <c r="U8" s="35"/>
      <c r="V8" s="35">
        <v>0</v>
      </c>
      <c r="W8" s="35">
        <v>0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x14ac:dyDescent="0.2">
      <c r="A9" s="256"/>
      <c r="B9" s="226" t="s">
        <v>55</v>
      </c>
      <c r="C9" s="229" t="s">
        <v>56</v>
      </c>
      <c r="D9" s="49" t="s">
        <v>17</v>
      </c>
      <c r="E9" s="29"/>
      <c r="F9" s="29"/>
      <c r="G9" s="29"/>
      <c r="H9" s="29"/>
      <c r="I9" s="29"/>
      <c r="J9" s="29"/>
      <c r="K9" s="29"/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0</v>
      </c>
      <c r="W9" s="36">
        <v>0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69" t="s">
        <v>98</v>
      </c>
      <c r="AI9" s="37"/>
      <c r="AJ9" s="37"/>
      <c r="AK9" s="37"/>
      <c r="AL9" s="36"/>
      <c r="AM9" s="37"/>
      <c r="AN9" s="37"/>
      <c r="AO9" s="11"/>
      <c r="AP9" s="11"/>
      <c r="AQ9" s="11"/>
      <c r="AR9" s="13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x14ac:dyDescent="0.2">
      <c r="A10" s="256"/>
      <c r="B10" s="226"/>
      <c r="C10" s="230"/>
      <c r="D10" s="49" t="s">
        <v>18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8"/>
      <c r="P10" s="38"/>
      <c r="Q10" s="38"/>
      <c r="R10" s="38"/>
      <c r="S10" s="36"/>
      <c r="T10" s="36"/>
      <c r="U10" s="36"/>
      <c r="V10" s="36">
        <v>0</v>
      </c>
      <c r="W10" s="36">
        <v>0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70"/>
      <c r="AI10" s="36"/>
      <c r="AJ10" s="36"/>
      <c r="AK10" s="36"/>
      <c r="AL10" s="36"/>
      <c r="AM10" s="37"/>
      <c r="AN10" s="37"/>
      <c r="AO10" s="11"/>
      <c r="AP10" s="11"/>
      <c r="AQ10" s="11"/>
      <c r="AR10" s="13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x14ac:dyDescent="0.2">
      <c r="A11" s="256"/>
      <c r="B11" s="263" t="s">
        <v>66</v>
      </c>
      <c r="C11" s="226" t="s">
        <v>19</v>
      </c>
      <c r="D11" s="2" t="s">
        <v>17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8"/>
      <c r="P11" s="38"/>
      <c r="Q11" s="38"/>
      <c r="R11" s="38"/>
      <c r="S11" s="38"/>
      <c r="T11" s="38"/>
      <c r="U11" s="38"/>
      <c r="V11" s="38">
        <v>0</v>
      </c>
      <c r="W11" s="38">
        <v>0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269" t="s">
        <v>98</v>
      </c>
      <c r="AI11" s="38"/>
      <c r="AJ11" s="38"/>
      <c r="AK11" s="38"/>
      <c r="AL11" s="36"/>
      <c r="AM11" s="37"/>
      <c r="AN11" s="37"/>
      <c r="AO11" s="11"/>
      <c r="AP11" s="11"/>
      <c r="AQ11" s="11"/>
      <c r="AR11" s="1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x14ac:dyDescent="0.2">
      <c r="A12" s="256"/>
      <c r="B12" s="263"/>
      <c r="C12" s="226"/>
      <c r="D12" s="2" t="s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9"/>
      <c r="P12" s="39"/>
      <c r="Q12" s="39"/>
      <c r="R12" s="39"/>
      <c r="S12" s="38"/>
      <c r="T12" s="38"/>
      <c r="U12" s="38"/>
      <c r="V12" s="38">
        <v>0</v>
      </c>
      <c r="W12" s="38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70"/>
      <c r="AI12" s="38"/>
      <c r="AJ12" s="38"/>
      <c r="AK12" s="38"/>
      <c r="AL12" s="36"/>
      <c r="AM12" s="37"/>
      <c r="AN12" s="37"/>
      <c r="AO12" s="11"/>
      <c r="AP12" s="11"/>
      <c r="AQ12" s="11"/>
      <c r="AR12" s="13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2.75" customHeight="1" x14ac:dyDescent="0.2">
      <c r="A13" s="256"/>
      <c r="B13" s="263" t="s">
        <v>35</v>
      </c>
      <c r="C13" s="227" t="s">
        <v>22</v>
      </c>
      <c r="D13" s="2" t="s">
        <v>17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P13" s="111"/>
      <c r="Q13" s="111"/>
      <c r="R13" s="111"/>
      <c r="S13" s="111"/>
      <c r="T13" s="111"/>
      <c r="U13" s="111"/>
      <c r="V13" s="111">
        <v>0</v>
      </c>
      <c r="W13" s="111">
        <v>0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</row>
    <row r="14" spans="1:56" x14ac:dyDescent="0.2">
      <c r="A14" s="256"/>
      <c r="B14" s="263"/>
      <c r="C14" s="228"/>
      <c r="D14" s="2" t="s">
        <v>18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11"/>
      <c r="Q14" s="111"/>
      <c r="R14" s="111"/>
      <c r="S14" s="111"/>
      <c r="T14" s="111"/>
      <c r="U14" s="111"/>
      <c r="V14" s="111">
        <v>0</v>
      </c>
      <c r="W14" s="111">
        <v>0</v>
      </c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</row>
    <row r="15" spans="1:56" ht="12.75" customHeight="1" x14ac:dyDescent="0.2">
      <c r="A15" s="256"/>
      <c r="B15" s="225" t="s">
        <v>39</v>
      </c>
      <c r="C15" s="203" t="s">
        <v>83</v>
      </c>
      <c r="D15" s="1" t="s">
        <v>17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3"/>
      <c r="P15" s="113"/>
      <c r="Q15" s="113"/>
      <c r="R15" s="113"/>
      <c r="S15" s="115"/>
      <c r="T15" s="112"/>
      <c r="U15" s="112"/>
      <c r="V15" s="112">
        <v>0</v>
      </c>
      <c r="W15" s="112">
        <v>0</v>
      </c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05"/>
      <c r="AI15" s="112"/>
      <c r="AJ15" s="112"/>
      <c r="AK15" s="112"/>
      <c r="AL15" s="112"/>
      <c r="AM15" s="113"/>
      <c r="AN15" s="113"/>
      <c r="AO15" s="96"/>
      <c r="AP15" s="96"/>
      <c r="AQ15" s="96"/>
      <c r="AR15" s="75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x14ac:dyDescent="0.2">
      <c r="A16" s="256"/>
      <c r="B16" s="225"/>
      <c r="C16" s="204"/>
      <c r="D16" s="1" t="s">
        <v>18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/>
      <c r="P16" s="113"/>
      <c r="Q16" s="113"/>
      <c r="R16" s="113"/>
      <c r="S16" s="115"/>
      <c r="T16" s="112"/>
      <c r="U16" s="112"/>
      <c r="V16" s="112">
        <v>0</v>
      </c>
      <c r="W16" s="112">
        <v>0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5"/>
      <c r="AI16" s="116"/>
      <c r="AJ16" s="116"/>
      <c r="AK16" s="116"/>
      <c r="AL16" s="112"/>
      <c r="AM16" s="113"/>
      <c r="AN16" s="113"/>
      <c r="AO16" s="96"/>
      <c r="AP16" s="96"/>
      <c r="AQ16" s="96"/>
      <c r="AR16" s="75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</row>
    <row r="17" spans="1:56" ht="12.75" customHeight="1" x14ac:dyDescent="0.2">
      <c r="A17" s="256"/>
      <c r="B17" s="181" t="s">
        <v>157</v>
      </c>
      <c r="C17" s="229" t="s">
        <v>158</v>
      </c>
      <c r="D17" s="67" t="s">
        <v>17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7"/>
      <c r="P17" s="37"/>
      <c r="Q17" s="37"/>
      <c r="R17" s="63"/>
      <c r="S17" s="63"/>
      <c r="T17" s="36"/>
      <c r="U17" s="36"/>
      <c r="V17" s="36">
        <v>0</v>
      </c>
      <c r="W17" s="36">
        <v>0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269" t="s">
        <v>98</v>
      </c>
      <c r="AI17" s="40"/>
      <c r="AJ17" s="40"/>
      <c r="AK17" s="11"/>
      <c r="AL17" s="36"/>
      <c r="AM17" s="37"/>
      <c r="AN17" s="37"/>
      <c r="AO17" s="11"/>
      <c r="AP17" s="11"/>
      <c r="AQ17" s="11"/>
      <c r="AR17" s="13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x14ac:dyDescent="0.2">
      <c r="A18" s="256"/>
      <c r="B18" s="181"/>
      <c r="C18" s="230"/>
      <c r="D18" s="67" t="s">
        <v>18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9"/>
      <c r="P18" s="39"/>
      <c r="Q18" s="39"/>
      <c r="R18" s="63"/>
      <c r="S18" s="63"/>
      <c r="T18" s="36"/>
      <c r="U18" s="36"/>
      <c r="V18" s="36">
        <v>0</v>
      </c>
      <c r="W18" s="36">
        <v>0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270"/>
      <c r="AI18" s="40"/>
      <c r="AJ18" s="40"/>
      <c r="AK18" s="11"/>
      <c r="AL18" s="36"/>
      <c r="AM18" s="37"/>
      <c r="AN18" s="37"/>
      <c r="AO18" s="11"/>
      <c r="AP18" s="11"/>
      <c r="AQ18" s="11"/>
      <c r="AR18" s="1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12.75" customHeight="1" x14ac:dyDescent="0.2">
      <c r="A19" s="256"/>
      <c r="B19" s="181" t="s">
        <v>67</v>
      </c>
      <c r="C19" s="181" t="s">
        <v>124</v>
      </c>
      <c r="D19" s="2" t="s">
        <v>17</v>
      </c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6"/>
      <c r="P19" s="36"/>
      <c r="Q19" s="36"/>
      <c r="R19" s="269" t="s">
        <v>98</v>
      </c>
      <c r="S19" s="63"/>
      <c r="T19" s="36"/>
      <c r="U19" s="36"/>
      <c r="V19" s="36">
        <v>0</v>
      </c>
      <c r="W19" s="36">
        <v>0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81"/>
      <c r="AI19" s="36"/>
      <c r="AJ19" s="36"/>
      <c r="AK19" s="83"/>
      <c r="AL19" s="36"/>
      <c r="AM19" s="37"/>
      <c r="AN19" s="37"/>
      <c r="AO19" s="11"/>
      <c r="AP19" s="11"/>
      <c r="AQ19" s="11"/>
      <c r="AR19" s="13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x14ac:dyDescent="0.2">
      <c r="A20" s="256"/>
      <c r="B20" s="181"/>
      <c r="C20" s="181"/>
      <c r="D20" s="2" t="s">
        <v>18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7"/>
      <c r="P20" s="37"/>
      <c r="Q20" s="37"/>
      <c r="R20" s="270"/>
      <c r="S20" s="63"/>
      <c r="T20" s="36"/>
      <c r="U20" s="36"/>
      <c r="V20" s="36">
        <v>0</v>
      </c>
      <c r="W20" s="36">
        <v>0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85"/>
      <c r="AI20" s="36"/>
      <c r="AJ20" s="36"/>
      <c r="AK20" s="83"/>
      <c r="AL20" s="36"/>
      <c r="AM20" s="37"/>
      <c r="AN20" s="37"/>
      <c r="AO20" s="11"/>
      <c r="AP20" s="11"/>
      <c r="AQ20" s="11"/>
      <c r="AR20" s="1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9" customFormat="1" ht="12.75" customHeight="1" x14ac:dyDescent="0.2">
      <c r="A21" s="256"/>
      <c r="B21" s="181" t="s">
        <v>62</v>
      </c>
      <c r="C21" s="181" t="s">
        <v>84</v>
      </c>
      <c r="D21" s="2" t="s">
        <v>17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  <c r="P21" s="118"/>
      <c r="Q21" s="118"/>
      <c r="R21" s="118"/>
      <c r="S21" s="118"/>
      <c r="T21" s="118"/>
      <c r="U21" s="118"/>
      <c r="V21" s="118">
        <v>0</v>
      </c>
      <c r="W21" s="118">
        <v>0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269" t="s">
        <v>98</v>
      </c>
      <c r="AI21" s="118"/>
      <c r="AJ21" s="118"/>
      <c r="AK21" s="118"/>
      <c r="AL21" s="118"/>
      <c r="AM21" s="118"/>
      <c r="AN21" s="118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</row>
    <row r="22" spans="1:56" s="9" customFormat="1" x14ac:dyDescent="0.2">
      <c r="A22" s="256"/>
      <c r="B22" s="181"/>
      <c r="C22" s="181"/>
      <c r="D22" s="2" t="s">
        <v>18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  <c r="P22" s="118"/>
      <c r="Q22" s="118"/>
      <c r="R22" s="118"/>
      <c r="S22" s="118"/>
      <c r="T22" s="118"/>
      <c r="U22" s="118"/>
      <c r="V22" s="118">
        <v>0</v>
      </c>
      <c r="W22" s="118">
        <v>0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270"/>
      <c r="AI22" s="118"/>
      <c r="AJ22" s="118"/>
      <c r="AK22" s="118"/>
      <c r="AL22" s="118"/>
      <c r="AM22" s="118"/>
      <c r="AN22" s="118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</row>
    <row r="23" spans="1:56" s="9" customFormat="1" ht="12.75" customHeight="1" x14ac:dyDescent="0.2">
      <c r="A23" s="256"/>
      <c r="B23" s="225" t="s">
        <v>68</v>
      </c>
      <c r="C23" s="225" t="s">
        <v>47</v>
      </c>
      <c r="D23" s="1" t="s">
        <v>17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2"/>
      <c r="P23" s="42"/>
      <c r="Q23" s="42"/>
      <c r="R23" s="42"/>
      <c r="S23" s="42"/>
      <c r="T23" s="42"/>
      <c r="U23" s="42"/>
      <c r="V23" s="42">
        <v>0</v>
      </c>
      <c r="W23" s="42">
        <v>0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54" t="s">
        <v>103</v>
      </c>
      <c r="AL23" s="42"/>
      <c r="AM23" s="42"/>
      <c r="AN23" s="42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9" customFormat="1" ht="25.5" customHeight="1" x14ac:dyDescent="0.2">
      <c r="A24" s="256"/>
      <c r="B24" s="225"/>
      <c r="C24" s="225"/>
      <c r="D24" s="7" t="s">
        <v>18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2"/>
      <c r="P24" s="42"/>
      <c r="Q24" s="42"/>
      <c r="R24" s="42"/>
      <c r="S24" s="42"/>
      <c r="T24" s="42"/>
      <c r="U24" s="42"/>
      <c r="V24" s="42">
        <v>0</v>
      </c>
      <c r="W24" s="42">
        <v>0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268"/>
      <c r="AL24" s="42"/>
      <c r="AM24" s="42"/>
      <c r="AN24" s="4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2.75" customHeight="1" x14ac:dyDescent="0.2">
      <c r="A25" s="256"/>
      <c r="B25" s="225" t="s">
        <v>51</v>
      </c>
      <c r="C25" s="231" t="s">
        <v>52</v>
      </c>
      <c r="D25" s="108" t="s">
        <v>17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06"/>
      <c r="S25" s="106"/>
      <c r="T25" s="112"/>
      <c r="U25" s="112"/>
      <c r="V25" s="112">
        <v>0</v>
      </c>
      <c r="W25" s="112">
        <v>0</v>
      </c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02"/>
      <c r="AK25" s="96"/>
      <c r="AL25" s="112"/>
      <c r="AM25" s="113"/>
      <c r="AN25" s="113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</row>
    <row r="26" spans="1:56" ht="23.25" customHeight="1" x14ac:dyDescent="0.2">
      <c r="A26" s="256"/>
      <c r="B26" s="225"/>
      <c r="C26" s="231"/>
      <c r="D26" s="107" t="s">
        <v>18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06"/>
      <c r="S26" s="106"/>
      <c r="T26" s="112"/>
      <c r="U26" s="112"/>
      <c r="V26" s="112">
        <v>0</v>
      </c>
      <c r="W26" s="112">
        <v>0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5"/>
      <c r="AK26" s="96"/>
      <c r="AL26" s="112"/>
      <c r="AM26" s="113"/>
      <c r="AN26" s="113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</row>
    <row r="27" spans="1:56" ht="12.75" customHeight="1" x14ac:dyDescent="0.2">
      <c r="A27" s="256"/>
      <c r="B27" s="226" t="s">
        <v>53</v>
      </c>
      <c r="C27" s="181" t="s">
        <v>52</v>
      </c>
      <c r="D27" s="2" t="s">
        <v>17</v>
      </c>
      <c r="E27" s="29"/>
      <c r="F27" s="29"/>
      <c r="G27" s="29"/>
      <c r="H27" s="29"/>
      <c r="I27" s="29"/>
      <c r="J27" s="29"/>
      <c r="K27" s="29"/>
      <c r="L27" s="30"/>
      <c r="M27" s="30"/>
      <c r="N27" s="30"/>
      <c r="O27" s="36"/>
      <c r="P27" s="36"/>
      <c r="Q27" s="36"/>
      <c r="R27" s="36"/>
      <c r="S27" s="133"/>
      <c r="T27" s="133"/>
      <c r="U27" s="86"/>
      <c r="V27" s="36">
        <v>0</v>
      </c>
      <c r="W27" s="36">
        <v>0</v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210" t="s">
        <v>98</v>
      </c>
      <c r="AI27" s="37"/>
      <c r="AJ27" s="37"/>
      <c r="AK27" s="37"/>
      <c r="AL27" s="36"/>
      <c r="AM27" s="37"/>
      <c r="AN27" s="37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x14ac:dyDescent="0.2">
      <c r="A28" s="256"/>
      <c r="B28" s="226"/>
      <c r="C28" s="181"/>
      <c r="D28" s="2" t="s">
        <v>18</v>
      </c>
      <c r="E28" s="29"/>
      <c r="F28" s="29"/>
      <c r="G28" s="29"/>
      <c r="H28" s="29"/>
      <c r="I28" s="29"/>
      <c r="J28" s="29"/>
      <c r="K28" s="29"/>
      <c r="L28" s="30"/>
      <c r="M28" s="30"/>
      <c r="N28" s="30"/>
      <c r="O28" s="36"/>
      <c r="P28" s="36"/>
      <c r="Q28" s="36"/>
      <c r="R28" s="36"/>
      <c r="S28" s="36"/>
      <c r="T28" s="36"/>
      <c r="U28" s="36"/>
      <c r="V28" s="36">
        <v>0</v>
      </c>
      <c r="W28" s="36">
        <v>0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211"/>
      <c r="AI28" s="37"/>
      <c r="AJ28" s="65"/>
      <c r="AK28" s="37"/>
      <c r="AL28" s="36"/>
      <c r="AM28" s="37"/>
      <c r="AN28" s="37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9" customFormat="1" ht="15" customHeight="1" x14ac:dyDescent="0.2">
      <c r="A29" s="256"/>
      <c r="B29" s="127" t="s">
        <v>116</v>
      </c>
      <c r="C29" s="127" t="s">
        <v>167</v>
      </c>
      <c r="D29" s="127" t="s">
        <v>17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9"/>
      <c r="P29" s="129"/>
      <c r="Q29" s="129"/>
      <c r="R29" s="129"/>
      <c r="S29" s="73" t="s">
        <v>122</v>
      </c>
      <c r="T29" s="168" t="s">
        <v>98</v>
      </c>
      <c r="U29" s="129"/>
      <c r="V29" s="129">
        <v>0</v>
      </c>
      <c r="W29" s="129">
        <v>0</v>
      </c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72"/>
      <c r="AK29" s="134"/>
      <c r="AL29" s="129"/>
      <c r="AM29" s="129"/>
      <c r="AN29" s="129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</row>
    <row r="30" spans="1:56" s="9" customFormat="1" ht="17.25" customHeight="1" x14ac:dyDescent="0.2">
      <c r="A30" s="256"/>
      <c r="B30" s="127" t="s">
        <v>117</v>
      </c>
      <c r="C30" s="127" t="s">
        <v>168</v>
      </c>
      <c r="D30" s="127" t="s">
        <v>17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129"/>
      <c r="Q30" s="129"/>
      <c r="R30" s="129"/>
      <c r="S30" s="129"/>
      <c r="T30" s="129"/>
      <c r="U30" s="129"/>
      <c r="V30" s="129">
        <v>0</v>
      </c>
      <c r="W30" s="129">
        <v>0</v>
      </c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67" t="s">
        <v>98</v>
      </c>
      <c r="AJ30" s="72"/>
      <c r="AK30" s="135"/>
      <c r="AL30" s="129"/>
      <c r="AM30" s="129"/>
      <c r="AN30" s="129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</row>
    <row r="31" spans="1:56" ht="12.75" customHeight="1" x14ac:dyDescent="0.2">
      <c r="A31" s="256"/>
      <c r="B31" s="225" t="s">
        <v>69</v>
      </c>
      <c r="C31" s="231" t="s">
        <v>70</v>
      </c>
      <c r="D31" s="108" t="s">
        <v>17</v>
      </c>
      <c r="E31" s="114"/>
      <c r="F31" s="114"/>
      <c r="G31" s="114"/>
      <c r="H31" s="114"/>
      <c r="I31" s="114"/>
      <c r="J31" s="114"/>
      <c r="K31" s="114"/>
      <c r="L31" s="119"/>
      <c r="M31" s="119"/>
      <c r="N31" s="119"/>
      <c r="O31" s="112"/>
      <c r="P31" s="112"/>
      <c r="Q31" s="112"/>
      <c r="R31" s="112"/>
      <c r="S31" s="112"/>
      <c r="T31" s="112"/>
      <c r="U31" s="112"/>
      <c r="V31" s="112">
        <v>0</v>
      </c>
      <c r="W31" s="112">
        <v>0</v>
      </c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05"/>
      <c r="AI31" s="113"/>
      <c r="AJ31" s="113"/>
      <c r="AK31" s="254" t="s">
        <v>103</v>
      </c>
      <c r="AL31" s="112"/>
      <c r="AM31" s="113"/>
      <c r="AN31" s="113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</row>
    <row r="32" spans="1:56" ht="23.25" customHeight="1" x14ac:dyDescent="0.2">
      <c r="A32" s="256"/>
      <c r="B32" s="225"/>
      <c r="C32" s="231"/>
      <c r="D32" s="138" t="s">
        <v>18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3"/>
      <c r="P32" s="113"/>
      <c r="Q32" s="113"/>
      <c r="R32" s="113"/>
      <c r="S32" s="112"/>
      <c r="T32" s="112"/>
      <c r="U32" s="112"/>
      <c r="V32" s="112">
        <v>0</v>
      </c>
      <c r="W32" s="112">
        <v>0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05"/>
      <c r="AI32" s="112"/>
      <c r="AJ32" s="112"/>
      <c r="AK32" s="255"/>
      <c r="AL32" s="112"/>
      <c r="AM32" s="113"/>
      <c r="AN32" s="113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</row>
    <row r="33" spans="1:56" ht="12.75" customHeight="1" x14ac:dyDescent="0.2">
      <c r="A33" s="256"/>
      <c r="B33" s="226" t="s">
        <v>71</v>
      </c>
      <c r="C33" s="181" t="s">
        <v>70</v>
      </c>
      <c r="D33" s="2" t="s">
        <v>17</v>
      </c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6"/>
      <c r="P33" s="36"/>
      <c r="Q33" s="36"/>
      <c r="R33" s="36"/>
      <c r="S33" s="36"/>
      <c r="T33" s="36"/>
      <c r="U33" s="12"/>
      <c r="V33" s="36">
        <v>0</v>
      </c>
      <c r="W33" s="36">
        <v>0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6"/>
      <c r="AJ33" s="37"/>
      <c r="AK33" s="217" t="s">
        <v>102</v>
      </c>
      <c r="AL33" s="36"/>
      <c r="AM33" s="37"/>
      <c r="AN33" s="37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x14ac:dyDescent="0.2">
      <c r="A34" s="256"/>
      <c r="B34" s="226"/>
      <c r="C34" s="181"/>
      <c r="D34" s="2" t="s">
        <v>18</v>
      </c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36"/>
      <c r="P34" s="36"/>
      <c r="Q34" s="36"/>
      <c r="R34" s="36"/>
      <c r="S34" s="36"/>
      <c r="T34" s="36"/>
      <c r="U34" s="36"/>
      <c r="V34" s="36">
        <v>0</v>
      </c>
      <c r="W34" s="36">
        <v>0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J34" s="37"/>
      <c r="AK34" s="218"/>
      <c r="AL34" s="36"/>
      <c r="AM34" s="37"/>
      <c r="AN34" s="37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x14ac:dyDescent="0.2">
      <c r="A35" s="256"/>
      <c r="B35" s="127" t="s">
        <v>121</v>
      </c>
      <c r="C35" s="127" t="s">
        <v>167</v>
      </c>
      <c r="D35" s="130" t="s">
        <v>17</v>
      </c>
      <c r="E35" s="68"/>
      <c r="F35" s="68"/>
      <c r="G35" s="68"/>
      <c r="H35" s="68"/>
      <c r="I35" s="68"/>
      <c r="J35" s="68"/>
      <c r="K35" s="68"/>
      <c r="L35" s="71"/>
      <c r="M35" s="71"/>
      <c r="N35" s="71"/>
      <c r="O35" s="131"/>
      <c r="P35" s="131"/>
      <c r="Q35" s="131"/>
      <c r="R35" s="131"/>
      <c r="S35" s="131"/>
      <c r="T35" s="131"/>
      <c r="U35" s="168" t="s">
        <v>98</v>
      </c>
      <c r="V35" s="131">
        <v>0</v>
      </c>
      <c r="W35" s="131">
        <v>0</v>
      </c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2"/>
      <c r="AI35" s="132"/>
      <c r="AJ35" s="132"/>
      <c r="AK35" s="132"/>
      <c r="AL35" s="131"/>
      <c r="AM35" s="132"/>
      <c r="AN35" s="132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</row>
    <row r="36" spans="1:56" x14ac:dyDescent="0.2">
      <c r="A36" s="257"/>
      <c r="B36" s="127" t="s">
        <v>171</v>
      </c>
      <c r="C36" s="127" t="s">
        <v>168</v>
      </c>
      <c r="D36" s="130" t="s">
        <v>17</v>
      </c>
      <c r="E36" s="68"/>
      <c r="F36" s="68"/>
      <c r="G36" s="68"/>
      <c r="H36" s="68"/>
      <c r="I36" s="68"/>
      <c r="J36" s="68"/>
      <c r="K36" s="68"/>
      <c r="L36" s="71"/>
      <c r="M36" s="71"/>
      <c r="N36" s="71"/>
      <c r="O36" s="131"/>
      <c r="P36" s="131"/>
      <c r="Q36" s="131"/>
      <c r="R36" s="131"/>
      <c r="S36" s="131"/>
      <c r="T36" s="131"/>
      <c r="U36" s="73"/>
      <c r="V36" s="131">
        <v>0</v>
      </c>
      <c r="W36" s="131">
        <v>0</v>
      </c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I36" s="132"/>
      <c r="AJ36" s="168" t="s">
        <v>98</v>
      </c>
      <c r="AK36" s="132"/>
      <c r="AL36" s="131"/>
      <c r="AM36" s="132"/>
      <c r="AN36" s="132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</row>
    <row r="37" spans="1:56" x14ac:dyDescent="0.2">
      <c r="A37" s="257"/>
      <c r="B37" s="169" t="s">
        <v>92</v>
      </c>
      <c r="C37" s="138" t="s">
        <v>123</v>
      </c>
      <c r="D37" s="120"/>
      <c r="E37" s="96"/>
      <c r="F37" s="96"/>
      <c r="G37" s="96"/>
      <c r="H37" s="96"/>
      <c r="I37" s="96"/>
      <c r="J37" s="96"/>
      <c r="K37" s="96"/>
      <c r="L37" s="74"/>
      <c r="M37" s="74"/>
      <c r="N37" s="74"/>
      <c r="O37" s="112"/>
      <c r="P37" s="112"/>
      <c r="Q37" s="112"/>
      <c r="R37" s="112"/>
      <c r="S37" s="112"/>
      <c r="T37" s="112"/>
      <c r="U37" s="112"/>
      <c r="V37" s="112">
        <v>0</v>
      </c>
      <c r="W37" s="112">
        <v>0</v>
      </c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13"/>
      <c r="AJ37" s="113"/>
      <c r="AK37" s="104"/>
      <c r="AL37" s="113" t="s">
        <v>104</v>
      </c>
      <c r="AM37" s="112" t="s">
        <v>104</v>
      </c>
      <c r="AN37" s="113" t="s">
        <v>104</v>
      </c>
      <c r="AO37" s="113" t="s">
        <v>104</v>
      </c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</row>
    <row r="38" spans="1:56" ht="34.5" customHeight="1" x14ac:dyDescent="0.2">
      <c r="A38" s="257"/>
      <c r="B38" s="169" t="s">
        <v>100</v>
      </c>
      <c r="C38" s="169" t="s">
        <v>99</v>
      </c>
      <c r="D38" s="121"/>
      <c r="E38" s="122"/>
      <c r="F38" s="122"/>
      <c r="G38" s="122"/>
      <c r="H38" s="122"/>
      <c r="I38" s="122"/>
      <c r="J38" s="122"/>
      <c r="K38" s="122"/>
      <c r="L38" s="123"/>
      <c r="M38" s="123"/>
      <c r="N38" s="123"/>
      <c r="O38" s="124"/>
      <c r="P38" s="124"/>
      <c r="Q38" s="124"/>
      <c r="R38" s="124"/>
      <c r="S38" s="124"/>
      <c r="T38" s="124"/>
      <c r="U38" s="124"/>
      <c r="V38" s="124">
        <v>0</v>
      </c>
      <c r="W38" s="124">
        <v>0</v>
      </c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5"/>
      <c r="AI38" s="125"/>
      <c r="AJ38" s="125"/>
      <c r="AK38" s="126"/>
      <c r="AL38" s="126"/>
      <c r="AM38" s="126"/>
      <c r="AN38" s="126"/>
      <c r="AO38" s="122"/>
      <c r="AP38" s="122" t="s">
        <v>105</v>
      </c>
      <c r="AQ38" s="122" t="s">
        <v>105</v>
      </c>
      <c r="AR38" s="122" t="s">
        <v>105</v>
      </c>
      <c r="AS38" s="122" t="s">
        <v>105</v>
      </c>
      <c r="AT38" s="122" t="s">
        <v>106</v>
      </c>
      <c r="AU38" s="122" t="s">
        <v>106</v>
      </c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56" ht="26.25" customHeight="1" x14ac:dyDescent="0.2">
      <c r="B39" s="271" t="s">
        <v>93</v>
      </c>
      <c r="C39" s="27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1</v>
      </c>
      <c r="S39" s="26"/>
      <c r="T39" s="26">
        <v>1</v>
      </c>
      <c r="U39" s="26">
        <v>1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>
        <v>5</v>
      </c>
      <c r="AI39" s="26">
        <v>1</v>
      </c>
      <c r="AJ39" s="26">
        <v>1</v>
      </c>
      <c r="AK39" s="26">
        <v>3</v>
      </c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1" spans="1:56" x14ac:dyDescent="0.2">
      <c r="B41" s="34" t="s">
        <v>101</v>
      </c>
    </row>
  </sheetData>
  <mergeCells count="56">
    <mergeCell ref="A7:A38"/>
    <mergeCell ref="B11:B12"/>
    <mergeCell ref="C11:C12"/>
    <mergeCell ref="AK33:AK34"/>
    <mergeCell ref="A2:A6"/>
    <mergeCell ref="A1:BD1"/>
    <mergeCell ref="B17:B18"/>
    <mergeCell ref="C17:C18"/>
    <mergeCell ref="C21:C22"/>
    <mergeCell ref="B23:B24"/>
    <mergeCell ref="AW2:AY2"/>
    <mergeCell ref="AZ2:BD2"/>
    <mergeCell ref="C25:C26"/>
    <mergeCell ref="B15:B16"/>
    <mergeCell ref="C15:C16"/>
    <mergeCell ref="R2:U2"/>
    <mergeCell ref="B7:B8"/>
    <mergeCell ref="C7:C8"/>
    <mergeCell ref="B9:B10"/>
    <mergeCell ref="C9:C10"/>
    <mergeCell ref="B39:C39"/>
    <mergeCell ref="AH9:AH10"/>
    <mergeCell ref="B19:B20"/>
    <mergeCell ref="C19:C20"/>
    <mergeCell ref="B31:B32"/>
    <mergeCell ref="AH11:AH12"/>
    <mergeCell ref="B21:B22"/>
    <mergeCell ref="B25:B26"/>
    <mergeCell ref="B13:B14"/>
    <mergeCell ref="R19:R20"/>
    <mergeCell ref="B2:B6"/>
    <mergeCell ref="C2:C6"/>
    <mergeCell ref="E3:BD3"/>
    <mergeCell ref="E5:BD5"/>
    <mergeCell ref="N2:Q2"/>
    <mergeCell ref="C13:C14"/>
    <mergeCell ref="F2:H2"/>
    <mergeCell ref="J2:L2"/>
    <mergeCell ref="W2:Y2"/>
    <mergeCell ref="AE2:AH2"/>
    <mergeCell ref="AH17:AH18"/>
    <mergeCell ref="AR2:AU2"/>
    <mergeCell ref="AA2:AC2"/>
    <mergeCell ref="D2:D6"/>
    <mergeCell ref="AH21:AH22"/>
    <mergeCell ref="AN2:AQ2"/>
    <mergeCell ref="AJ2:AL2"/>
    <mergeCell ref="AK23:AK24"/>
    <mergeCell ref="AH27:AH28"/>
    <mergeCell ref="AK31:AK32"/>
    <mergeCell ref="B27:B28"/>
    <mergeCell ref="C27:C28"/>
    <mergeCell ref="B33:B34"/>
    <mergeCell ref="C33:C34"/>
    <mergeCell ref="C31:C32"/>
    <mergeCell ref="C23:C24"/>
  </mergeCells>
  <phoneticPr fontId="5" type="noConversion"/>
  <hyperlinks>
    <hyperlink ref="B38" location="_ftn1" display="_ftn1"/>
    <hyperlink ref="B41" location="_ftnref1" display="_ftnref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pSarJ6Z/IwIhPEfKxAM97fIX1ZVm+VIaLjf8RZKFU7k=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1NLxWIPlDb7awVqFHlKLooPEjYSMDleD8FlfxlSlZtc=</DigestValue>
    </Reference>
  </SignedInfo>
  <SignatureValue>OTqnDsLeC0l6T60d+caCCvg5xiDdB1R+CTh5F6n5BPz73X7ZdNK/aG49CM0dtRUr
uxLHxGJUXiPzetL0i//wSw==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A8LijRqaGw0cLHdSwYhMYbh8Rz8=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XT8r5FM33+3SLZbZ/TdEKR8Bo0w=</DigestValue>
      </Reference>
      <Reference URI="/xl/sharedStrings.xml?ContentType=application/vnd.openxmlformats-officedocument.spreadsheetml.sharedStrings+xml">
        <DigestMethod Algorithm="http://www.w3.org/2000/09/xmldsig#sha1"/>
        <DigestValue>WaZ1NupaG1uzQi1uJSb3iSXqUCY=</DigestValue>
      </Reference>
      <Reference URI="/xl/styles.xml?ContentType=application/vnd.openxmlformats-officedocument.spreadsheetml.styles+xml">
        <DigestMethod Algorithm="http://www.w3.org/2000/09/xmldsig#sha1"/>
        <DigestValue>fLOSl69koB8daLFngM9aGveCz6g=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WU3Mxw3UumtDYFynOq2r9RBXqRo=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NHav1a96MCQrEk/k0hLYiIPa/Q8=</DigestValue>
      </Reference>
      <Reference URI="/xl/worksheets/sheet2.xml?ContentType=application/vnd.openxmlformats-officedocument.spreadsheetml.worksheet+xml">
        <DigestMethod Algorithm="http://www.w3.org/2000/09/xmldsig#sha1"/>
        <DigestValue>HyVCbEXe3JLNDPclnmXxkmmt6Es=</DigestValue>
      </Reference>
      <Reference URI="/xl/worksheets/sheet3.xml?ContentType=application/vnd.openxmlformats-officedocument.spreadsheetml.worksheet+xml">
        <DigestMethod Algorithm="http://www.w3.org/2000/09/xmldsig#sha1"/>
        <DigestValue>Ftvus1J6fdWa/DZP0CHUmgMeexg=</DigestValue>
      </Reference>
      <Reference URI="/xl/worksheets/sheet4.xml?ContentType=application/vnd.openxmlformats-officedocument.spreadsheetml.worksheet+xml">
        <DigestMethod Algorithm="http://www.w3.org/2000/09/xmldsig#sha1"/>
        <DigestValue>XoTjWaojeqPqu0Djwh1nLuHnoxk=</DigestValue>
      </Reference>
      <Reference URI="/xl/worksheets/sheet5.xml?ContentType=application/vnd.openxmlformats-officedocument.spreadsheetml.worksheet+xml">
        <DigestMethod Algorithm="http://www.w3.org/2000/09/xmldsig#sha1"/>
        <DigestValue>kK+VGmApZHSD9VRP+1IRZy9K6yU=</DigestValue>
      </Reference>
      <Reference URI="/xl/worksheets/sheet6.xml?ContentType=application/vnd.openxmlformats-officedocument.spreadsheetml.worksheet+xml">
        <DigestMethod Algorithm="http://www.w3.org/2000/09/xmldsig#sha1"/>
        <DigestValue>ziIEWpueflqQ7g00ngD0pzNVdU8=</DigestValue>
      </Reference>
      <Reference URI="/xl/worksheets/sheet7.xml?ContentType=application/vnd.openxmlformats-officedocument.spreadsheetml.worksheet+xml">
        <DigestMethod Algorithm="http://www.w3.org/2000/09/xmldsig#sha1"/>
        <DigestValue>UV42+jkRrJ7JGo9wnP7rqQQZdtg=</DigestValue>
      </Reference>
      <Reference URI="/xl/worksheets/sheet8.xml?ContentType=application/vnd.openxmlformats-officedocument.spreadsheetml.worksheet+xml">
        <DigestMethod Algorithm="http://www.w3.org/2000/09/xmldsig#sha1"/>
        <DigestValue>hy55m0hC7jBEyAjhgzuSouFvMJQ=</DigestValue>
      </Reference>
      <Reference URI="/xl/worksheets/sheet9.xml?ContentType=application/vnd.openxmlformats-officedocument.spreadsheetml.worksheet+xml">
        <DigestMethod Algorithm="http://www.w3.org/2000/09/xmldsig#sha1"/>
        <DigestValue>sYwoAWX7oOZyb0ukN4HvFC+OmcA=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2020-12-30T12:08:51Z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2020-12-30T12:08:51Z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титульный</vt:lpstr>
      <vt:lpstr>1 курс</vt:lpstr>
      <vt:lpstr>гр аттестаций 1 курс</vt:lpstr>
      <vt:lpstr>2 курс</vt:lpstr>
      <vt:lpstr>гр аттестаций 2 курс</vt:lpstr>
      <vt:lpstr>3 курс</vt:lpstr>
      <vt:lpstr>гр аттестаций 3 курс</vt:lpstr>
      <vt:lpstr>4 курс</vt:lpstr>
      <vt:lpstr>гр аттестаций 4 курс</vt:lpstr>
      <vt:lpstr>'гр аттестаций 4 курс'!_ftn1</vt:lpstr>
      <vt:lpstr>'гр аттестаций 4 курс'!_ftnref1</vt:lpstr>
      <vt:lpstr>'1 курс'!Область_печати</vt:lpstr>
      <vt:lpstr>'2 курс'!Область_печати</vt:lpstr>
      <vt:lpstr>'3 курс'!Область_печати</vt:lpstr>
      <vt:lpstr>'4 курс'!Область_печати</vt:lpstr>
      <vt:lpstr>'гр аттестаций 1 курс'!Область_печати</vt:lpstr>
      <vt:lpstr>'гр аттестаций 2 курс'!Область_печати</vt:lpstr>
      <vt:lpstr>'гр аттестаций 3 курс'!Область_печати</vt:lpstr>
      <vt:lpstr>'гр аттестаций 4 курс'!Область_печати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2020-01-21T13:34:30Z</cp:lastPrinted>
  <dcterms:created xsi:type="dcterms:W3CDTF">2011-10-06T07:56:56Z</dcterms:created>
  <dcterms:modified xsi:type="dcterms:W3CDTF">2020-12-30T12:08:45Z</dcterms:modified>
</cp:coreProperties>
</file>